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G:\DROPBOX\STRUART Dropbox\PROJEKTI\PROJEKTI\MO PUNTAMIKA\GLAVNI\TROSKOVNIK\"/>
    </mc:Choice>
  </mc:AlternateContent>
  <xr:revisionPtr revIDLastSave="0" documentId="13_ncr:1_{0D390AE5-F621-4572-85FD-8DAC68036371}" xr6:coauthVersionLast="47" xr6:coauthVersionMax="47" xr10:uidLastSave="{00000000-0000-0000-0000-000000000000}"/>
  <bookViews>
    <workbookView xWindow="14400" yWindow="0" windowWidth="14400" windowHeight="17400" tabRatio="728" firstSheet="17" activeTab="16" xr2:uid="{00000000-000D-0000-FFFF-FFFF00000000}"/>
  </bookViews>
  <sheets>
    <sheet name="Opci" sheetId="9" r:id="rId1"/>
    <sheet name="I. ZEM" sheetId="23" r:id="rId2"/>
    <sheet name="II. AB" sheetId="25" r:id="rId3"/>
    <sheet name="III. ZID" sheetId="11" r:id="rId4"/>
    <sheet name="IV. IZO" sheetId="28" r:id="rId5"/>
    <sheet name="V. FAS" sheetId="13" r:id="rId6"/>
    <sheet name="VI. GIPSKARTONSKI" sheetId="31" r:id="rId7"/>
    <sheet name="VII. LIM" sheetId="15" r:id="rId8"/>
    <sheet name="VIII. STOL" sheetId="26" r:id="rId9"/>
    <sheet name="IX. PVC" sheetId="30" r:id="rId10"/>
    <sheet name="X. BRAV" sheetId="18" r:id="rId11"/>
    <sheet name="XI. KAM" sheetId="19" r:id="rId12"/>
    <sheet name="XII. SOB" sheetId="20" r:id="rId13"/>
    <sheet name="XIII. KER" sheetId="29" r:id="rId14"/>
    <sheet name="XIV.PARKETARSKI" sheetId="32" r:id="rId15"/>
    <sheet name="XV.KROVOPOKRIVAČKI" sheetId="33" r:id="rId16"/>
    <sheet name="XVI. VK INSTALACIJE" sheetId="37" r:id="rId17"/>
    <sheet name="XVI.DEMONTAŽA I RUŠENJE" sheetId="36" r:id="rId18"/>
    <sheet name="XVII.SANITARIJE" sheetId="38" r:id="rId19"/>
    <sheet name="XVIII.ELEKTRO" sheetId="39" r:id="rId20"/>
    <sheet name="XIX.GHV" sheetId="40" r:id="rId21"/>
    <sheet name="Rek" sheetId="6" r:id="rId22"/>
  </sheets>
  <definedNames>
    <definedName name="_xlnm.Print_Area" localSheetId="1">'I. ZEM'!$A$1:$F$16</definedName>
    <definedName name="_xlnm.Print_Area" localSheetId="2">'II. AB'!$A$1:$F$46</definedName>
    <definedName name="_xlnm.Print_Area" localSheetId="3">'III. ZID'!$A$1:$F$33</definedName>
    <definedName name="_xlnm.Print_Area" localSheetId="4">'IV. IZO'!$A$1:$F$31</definedName>
    <definedName name="_xlnm.Print_Area" localSheetId="9">'IX. PVC'!$A$1:$G$39</definedName>
    <definedName name="_xlnm.Print_Area" localSheetId="21">Rek!$A$1:$F$29</definedName>
    <definedName name="_xlnm.Print_Area" localSheetId="5">'V. FAS'!$A$1:$F$10</definedName>
    <definedName name="_xlnm.Print_Area" localSheetId="6">'VI. GIPSKARTONSKI'!$A$1:$F$15</definedName>
    <definedName name="_xlnm.Print_Area" localSheetId="7">'VII. LIM'!$A$1:$F$14</definedName>
    <definedName name="_xlnm.Print_Area" localSheetId="8">'VIII. STOL'!$A$1:$F$19</definedName>
    <definedName name="_xlnm.Print_Area" localSheetId="10">'X. BRAV'!$A$1:$F$7</definedName>
    <definedName name="_xlnm.Print_Area" localSheetId="11">'XI. KAM'!$A$1:$F$9</definedName>
    <definedName name="_xlnm.Print_Area" localSheetId="12">'XII. SOB'!$A$1:$F$15</definedName>
    <definedName name="_xlnm.Print_Area" localSheetId="13">'XIII. KER'!$A$1:$F$13</definedName>
    <definedName name="_xlnm.Print_Area" localSheetId="14">XIV.PARKETARSKI!$A$1:$F$9</definedName>
    <definedName name="_xlnm.Print_Area" localSheetId="20">XIX.GHV!$A$1:$F$364</definedName>
    <definedName name="_xlnm.Print_Area" localSheetId="15">XV.KROVOPOKRIVAČKI!$A$1:$F$10</definedName>
    <definedName name="_xlnm.Print_Area" localSheetId="16">'XVI. VK INSTALACIJE'!$A$1:$F$97</definedName>
    <definedName name="_xlnm.Print_Area" localSheetId="17">'XVI.DEMONTAŽA I RUŠENJE'!$A$1:$F$12</definedName>
    <definedName name="_xlnm.Print_Area" localSheetId="18">XVII.SANITARIJE!$A$1:$F$14</definedName>
    <definedName name="_xlnm.Print_Area" localSheetId="19">XVIII.ELEKTRO!$A$1:$F$364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6" l="1"/>
  <c r="F338" i="40"/>
  <c r="F333" i="40"/>
  <c r="F331" i="40"/>
  <c r="F329" i="40"/>
  <c r="F328" i="40"/>
  <c r="F325" i="40"/>
  <c r="F323" i="40"/>
  <c r="F314" i="40"/>
  <c r="F308" i="40"/>
  <c r="F299" i="40"/>
  <c r="F295" i="40"/>
  <c r="F287" i="40"/>
  <c r="F284" i="40"/>
  <c r="F280" i="40"/>
  <c r="F277" i="40"/>
  <c r="F220" i="40"/>
  <c r="F200" i="40"/>
  <c r="F180" i="40"/>
  <c r="F157" i="40"/>
  <c r="F124" i="40"/>
  <c r="F91" i="40"/>
  <c r="F55" i="40"/>
  <c r="F52" i="40"/>
  <c r="F49" i="40"/>
  <c r="F46" i="40"/>
  <c r="F340" i="40" s="1"/>
  <c r="F21" i="6"/>
  <c r="E360" i="39"/>
  <c r="E359" i="39"/>
  <c r="E358" i="39"/>
  <c r="F357" i="39"/>
  <c r="F356" i="39"/>
  <c r="F355" i="39"/>
  <c r="F354" i="39"/>
  <c r="F353" i="39"/>
  <c r="F352" i="39"/>
  <c r="F351" i="39"/>
  <c r="F350" i="39"/>
  <c r="F349" i="39"/>
  <c r="F348" i="39"/>
  <c r="F347" i="39"/>
  <c r="F340" i="39"/>
  <c r="F325" i="39"/>
  <c r="F304" i="39"/>
  <c r="F270" i="39"/>
  <c r="F240" i="39"/>
  <c r="F206" i="39"/>
  <c r="F198" i="39"/>
  <c r="F182" i="39"/>
  <c r="F141" i="39"/>
  <c r="F54" i="39"/>
  <c r="F14" i="39"/>
  <c r="F337" i="39"/>
  <c r="F332" i="39"/>
  <c r="F329" i="39"/>
  <c r="F322" i="39"/>
  <c r="F319" i="39"/>
  <c r="F315" i="39"/>
  <c r="F312" i="39"/>
  <c r="F308" i="39"/>
  <c r="F301" i="39"/>
  <c r="F298" i="39"/>
  <c r="F295" i="39"/>
  <c r="F292" i="39"/>
  <c r="F289" i="39"/>
  <c r="F286" i="39"/>
  <c r="F281" i="39"/>
  <c r="F277" i="39"/>
  <c r="F274" i="39"/>
  <c r="F267" i="39"/>
  <c r="F264" i="39"/>
  <c r="F260" i="39"/>
  <c r="F257" i="39"/>
  <c r="F254" i="39"/>
  <c r="F251" i="39"/>
  <c r="F248" i="39"/>
  <c r="F244" i="39"/>
  <c r="F238" i="39"/>
  <c r="F235" i="39"/>
  <c r="F232" i="39"/>
  <c r="F229" i="39"/>
  <c r="F225" i="39"/>
  <c r="F223" i="39"/>
  <c r="F221" i="39"/>
  <c r="F217" i="39"/>
  <c r="F214" i="39"/>
  <c r="F212" i="39"/>
  <c r="F202" i="39"/>
  <c r="F195" i="39"/>
  <c r="F192" i="39"/>
  <c r="F188" i="39"/>
  <c r="F179" i="39"/>
  <c r="F176" i="39"/>
  <c r="F173" i="39"/>
  <c r="F170" i="39"/>
  <c r="F168" i="39"/>
  <c r="F165" i="39"/>
  <c r="F163" i="39"/>
  <c r="F161" i="39"/>
  <c r="F159" i="39"/>
  <c r="F157" i="39"/>
  <c r="F153" i="39"/>
  <c r="F151" i="39"/>
  <c r="F146" i="39"/>
  <c r="F138" i="39"/>
  <c r="F134" i="39"/>
  <c r="F130" i="39"/>
  <c r="F126" i="39"/>
  <c r="F123" i="39"/>
  <c r="F119" i="39"/>
  <c r="F117" i="39"/>
  <c r="F115" i="39"/>
  <c r="F113" i="39"/>
  <c r="F103" i="39"/>
  <c r="F88" i="39"/>
  <c r="F73" i="39"/>
  <c r="F62" i="39"/>
  <c r="F58" i="39"/>
  <c r="F52" i="39"/>
  <c r="F49" i="39"/>
  <c r="F46" i="39"/>
  <c r="F43" i="39"/>
  <c r="F40" i="39"/>
  <c r="F37" i="39"/>
  <c r="F34" i="39"/>
  <c r="F31" i="39"/>
  <c r="F26" i="39"/>
  <c r="F21" i="39"/>
  <c r="F11" i="39"/>
  <c r="F7" i="39"/>
  <c r="F14" i="38"/>
  <c r="F20" i="6"/>
  <c r="F341" i="40" l="1"/>
  <c r="F342" i="40" s="1"/>
  <c r="F39" i="37"/>
  <c r="F15" i="37"/>
  <c r="F90" i="37"/>
  <c r="F95" i="37"/>
  <c r="F97" i="37" s="1"/>
  <c r="F18" i="6" s="1"/>
  <c r="D33" i="37" l="1"/>
  <c r="D32" i="37"/>
  <c r="D36" i="37" l="1"/>
  <c r="F10" i="36" l="1"/>
  <c r="F8" i="36"/>
  <c r="F7" i="36"/>
  <c r="F6" i="36"/>
  <c r="F5" i="36"/>
  <c r="F4" i="36"/>
  <c r="F12" i="36" s="1"/>
  <c r="F19" i="6" s="1"/>
  <c r="F8" i="33" l="1"/>
  <c r="F5" i="33"/>
  <c r="F10" i="33" s="1"/>
  <c r="F17" i="6" s="1"/>
  <c r="F7" i="32"/>
  <c r="F9" i="20"/>
  <c r="F13" i="20"/>
  <c r="F7" i="19"/>
  <c r="F6" i="19"/>
  <c r="F9" i="19" s="1"/>
  <c r="F13" i="6" s="1"/>
  <c r="F5" i="18"/>
  <c r="F7" i="18" s="1"/>
  <c r="F12" i="6" s="1"/>
  <c r="F19" i="30"/>
  <c r="F20" i="30"/>
  <c r="F21" i="30"/>
  <c r="F22" i="30"/>
  <c r="F23" i="30"/>
  <c r="F24" i="30"/>
  <c r="F25" i="30"/>
  <c r="F26" i="30"/>
  <c r="F27" i="30"/>
  <c r="F28" i="30"/>
  <c r="F29" i="30"/>
  <c r="F30" i="30"/>
  <c r="F31" i="30"/>
  <c r="F32" i="30"/>
  <c r="F33" i="30"/>
  <c r="F34" i="30"/>
  <c r="F35" i="30"/>
  <c r="F36" i="30"/>
  <c r="F37" i="30"/>
  <c r="F14" i="30"/>
  <c r="F15" i="30"/>
  <c r="F16" i="30"/>
  <c r="F17" i="30"/>
  <c r="F18" i="30"/>
  <c r="F13" i="30"/>
  <c r="F9" i="26"/>
  <c r="F10" i="26"/>
  <c r="F11" i="26"/>
  <c r="F12" i="26"/>
  <c r="F13" i="26"/>
  <c r="F14" i="26"/>
  <c r="F15" i="26"/>
  <c r="F16" i="26"/>
  <c r="F17" i="26"/>
  <c r="F18" i="26"/>
  <c r="F8" i="26"/>
  <c r="F6" i="15"/>
  <c r="F7" i="15"/>
  <c r="F8" i="15"/>
  <c r="F9" i="15"/>
  <c r="F10" i="15"/>
  <c r="F5" i="15"/>
  <c r="F9" i="31"/>
  <c r="F10" i="31"/>
  <c r="F11" i="31"/>
  <c r="F12" i="31"/>
  <c r="F13" i="31"/>
  <c r="F8" i="31"/>
  <c r="F15" i="31" s="1"/>
  <c r="F8" i="6" s="1"/>
  <c r="F7" i="13"/>
  <c r="F7" i="28"/>
  <c r="F8" i="28"/>
  <c r="F9" i="28"/>
  <c r="F10" i="28"/>
  <c r="F11" i="28"/>
  <c r="F12" i="28"/>
  <c r="F14" i="28"/>
  <c r="F15" i="28"/>
  <c r="F16" i="28"/>
  <c r="F17" i="28"/>
  <c r="F18" i="28"/>
  <c r="F19" i="28"/>
  <c r="F20" i="28"/>
  <c r="F21" i="28"/>
  <c r="F22" i="28"/>
  <c r="F23" i="28"/>
  <c r="F24" i="28"/>
  <c r="F25" i="28"/>
  <c r="F26" i="28"/>
  <c r="F27" i="28"/>
  <c r="F28" i="28"/>
  <c r="F6" i="28"/>
  <c r="F10" i="11"/>
  <c r="F11" i="11"/>
  <c r="F12" i="11"/>
  <c r="F13" i="11"/>
  <c r="F14" i="11"/>
  <c r="F16" i="11"/>
  <c r="F17" i="11"/>
  <c r="F18" i="11"/>
  <c r="F19" i="11"/>
  <c r="F22" i="11"/>
  <c r="F23" i="11"/>
  <c r="F24" i="11"/>
  <c r="F27" i="11"/>
  <c r="F31" i="11"/>
  <c r="F11" i="25"/>
  <c r="F13" i="25"/>
  <c r="F14" i="25"/>
  <c r="F15" i="25"/>
  <c r="F16" i="25"/>
  <c r="F17" i="25"/>
  <c r="F19" i="25"/>
  <c r="F20" i="25"/>
  <c r="F22" i="25"/>
  <c r="F26" i="25"/>
  <c r="F27" i="25"/>
  <c r="F29" i="25"/>
  <c r="F31" i="25"/>
  <c r="F32" i="25"/>
  <c r="F34" i="25"/>
  <c r="F36" i="25"/>
  <c r="F37" i="25"/>
  <c r="F39" i="25"/>
  <c r="F41" i="25"/>
  <c r="F43" i="25"/>
  <c r="F10" i="25"/>
  <c r="F7" i="23"/>
  <c r="F8" i="23"/>
  <c r="F9" i="23"/>
  <c r="F11" i="23"/>
  <c r="F13" i="23"/>
  <c r="F14" i="23"/>
  <c r="F5" i="23"/>
  <c r="F14" i="15" l="1"/>
  <c r="F9" i="6" s="1"/>
  <c r="F39" i="30"/>
  <c r="F11" i="6" s="1"/>
  <c r="F19" i="26"/>
  <c r="F10" i="6" s="1"/>
  <c r="F7" i="29"/>
  <c r="F8" i="29"/>
  <c r="F12" i="20" l="1"/>
  <c r="F8" i="20" l="1"/>
  <c r="F11" i="20" l="1"/>
  <c r="F10" i="20"/>
  <c r="F7" i="20"/>
  <c r="F15" i="20" s="1"/>
  <c r="F14" i="6" s="1"/>
  <c r="D20" i="11"/>
  <c r="F20" i="11" s="1"/>
  <c r="D15" i="11"/>
  <c r="F15" i="11" s="1"/>
  <c r="F9" i="11"/>
  <c r="F42" i="25"/>
  <c r="F12" i="25" l="1"/>
  <c r="F40" i="25"/>
  <c r="F38" i="25"/>
  <c r="F35" i="25"/>
  <c r="F12" i="23" l="1"/>
  <c r="F28" i="11" l="1"/>
  <c r="F24" i="25" l="1"/>
  <c r="F23" i="25" l="1"/>
  <c r="F30" i="25"/>
  <c r="F18" i="25" l="1"/>
  <c r="D13" i="28" l="1"/>
  <c r="F13" i="28" s="1"/>
  <c r="F31" i="28" s="1"/>
  <c r="F6" i="6" s="1"/>
  <c r="F33" i="25" l="1"/>
  <c r="F28" i="25"/>
  <c r="F25" i="25"/>
  <c r="D44" i="25"/>
  <c r="F21" i="25" l="1"/>
  <c r="F44" i="25"/>
  <c r="F46" i="25" s="1"/>
  <c r="F4" i="6" s="1"/>
  <c r="F8" i="13"/>
  <c r="F29" i="11" l="1"/>
  <c r="F26" i="11"/>
  <c r="F6" i="32" l="1"/>
  <c r="F9" i="32" s="1"/>
  <c r="F16" i="6" s="1"/>
  <c r="F9" i="29"/>
  <c r="F10" i="29"/>
  <c r="F11" i="29"/>
  <c r="F6" i="13"/>
  <c r="F10" i="13" s="1"/>
  <c r="F7" i="6" s="1"/>
  <c r="F25" i="11"/>
  <c r="F8" i="11"/>
  <c r="F13" i="29" l="1"/>
  <c r="F15" i="6" s="1"/>
  <c r="F33" i="11"/>
  <c r="F5" i="6" s="1"/>
  <c r="D10" i="23"/>
  <c r="F10" i="23" s="1"/>
  <c r="F6" i="23"/>
  <c r="F16" i="23" l="1"/>
  <c r="F3" i="6" s="1"/>
  <c r="E24" i="6" l="1"/>
  <c r="E25" i="6" s="1"/>
  <c r="E26" i="6" s="1"/>
</calcChain>
</file>

<file path=xl/sharedStrings.xml><?xml version="1.0" encoding="utf-8"?>
<sst xmlns="http://schemas.openxmlformats.org/spreadsheetml/2006/main" count="1615" uniqueCount="875">
  <si>
    <t>9.</t>
  </si>
  <si>
    <t xml:space="preserve">Limovi moraju biti glatki i ravni, bez nabora  i mjehura, a moraju se dati lako savijati i obrađivati, te pri savijanju ne smiju pucati i ne smiju se ljuštiti.
Ako lim leži na betonskim ili ožbukanim površinama treba podložiti krovnu ljepenku.
Materijali moraju zadovoljiti odgovarajuće propise i standarde.
Svi ostali materijali koji nisu obuhvćeni standardima, moraju imati ateste od za to ovlaštene organizacije.
Ako je opis koje stavke izvođaču nejasan treba pravovremeno prije predaje ponude tražiti objašnjenje od projektanta.
Eventualne izmjene materijala te način izvedbe tijekom gradnje maraju se izvršiti isključivim pismenim dogovorom sa projektantom i nadzornim organom. Sav višerad koji neće biti na taj način utvrđivan, neće se priznati u obračunu. Jedinična cijena treba sadržavati:
- uzimanje mjera na gradnj za izvedbu i obračun
- sav materijal uključivo pomoćni
- podrazumijevanje mjera zaštite na radu i drugih postojećih propisa
- transport materijala na gradilište i uskladištenje
- čišćenje od otpadaka nakon izvršenih radova
- zaštita izvedenih radova do primopredaje
- korištenje skela do 20 m visine te kuka, užadi i ljestava
- ugradba u zid obujmica, slivnika i sl. dobava i ugradba pakni tj. ugradba limarije upucavanjem
- čišćenje i miniziranje željeznih dijelova
- dobava i polaganje podložne ljepenke
- popravak štete na svojim ili tuđim radovima
</t>
  </si>
  <si>
    <t xml:space="preserve">Izvođač bravarskih radova treba se pridržavati nacrta ,shema i opisa pojedinih stavaka troškovnika te postojećih propisa.
Sav materijal za izradu bravarije mora zadovoljiti odgovarajuće propise i standarde:
• okrugli željezni profili HRN C.K6.020
• kvadratni željezni profili HRN C.B3.024
• plosni željezni profili HRN C.B3.025
Na osnovu shema i nacrta izvođač bravarije izrađuje radioničke nacrte i detalje koje daje projektantu na uvid i potpis.Ako koja stavka nije izvodaču jasna, mora prije predaje ponude tražiti objašnjenje od projektanta. 
Eventualne izmjene materijala te načina izvedbe tijekom gradnje moraju se izvršiti isključivo pismenim dogovorom sa projektantom i nadzornim organom.Sve više radnje koje neće na taj način biti utvrđene neće se priznati u obračunu.Prije ugradnje bravarije izvođač bravarskih radova dužan je upozoriti izvođača građevinskih radova na eventualne nedostatke,jer izvođač bravarskih radova odgovara za ispravnost svih dijelova do primopredaje svojih radova.
Prije početka radova izvođač je dužan kontrolirati sve mjere na građevini za svaki pojedini element kao i mjere sa točnim snimkama profila stubišta za sve vrste ograda.
Okov vratiju i ograde moraju biti predočeni arhitektu na uvid prije primjene.
Materijal za čelićne konstrukcije mora se prije ugradbe premazati jednim od antikorozivnih sredstava.
Svi zavareni spojevi trebaju se tako obraditi da se spojevi ne primjete.
</t>
  </si>
  <si>
    <t>kg</t>
  </si>
  <si>
    <t xml:space="preserve">Kamenarske radove treba izvesti iz prvoklasnog materijala prema opisu u troškovniku, shemama i detaljnim nacrtima te uputama projektanata (ukoliko nije nešto jasno iz detalja, odnosno troškovnika), te u skladu s postojećim propisima i standardima:
Tehnički uvjet za oblaganje kamenim pločama (prirodni kamen). HRN U.F7 010.
Ploče za oblaganje zidova i podova : oblik, dimenzije i klasifikacija HRN B.B3.200.
Cement mora odgovarati odredbama HRN B.C1 010,011 i 015
Upotrijebljeni kamen mora biti zdrav, bez grešaka i jednolične strukture. Loše obrađeni, oštećeni i napukli dijelovi ne smiju se ugrađivati. Sve vidljive površine obraditi prema opisu u troškovniku.
Obračun se vrši prema postojećim normama za izvođenje završnih radova u građevinarstvu TU-VII i GN-IX.
</t>
  </si>
  <si>
    <t xml:space="preserve">Jedinična cijena treba obuhvaćati: 
- uzimanje mjera za izvođenje i obračun, uključujući i korištenje mjernih aparata i davanje radne snage
- dovođenje vode i struje od priključka na gradilištu koji daje naručitelj do mjesta korištenja,
- eventualna izrada uzoraka,
- korištenje strojeva i goriva
- isporuka pogonskog materijala
- osvjetljivanje, čišćenja i grijanja prostorija
- davanje potrebnih uzoraka
- čišćenje i pripremu podloge
- izravnjavanje manjih neravnina i oštećenja podloge
- poduzimanje svih mjera zaštite i sigurnosti po zaštiti na radu i dr. Propisima
- poduzimanje mjera za zaštitu radova od vremena primopredaje radova
- popravak štete na svojim i tuđim radovima
Gotove radove izvođač je obavezan predati naručitelju potpuno očišćene od morta ili drugih ostataka i prema potrebi i oprane.
Razne otpatke, te suvišne ploče i drugi materijal, koji su preostali od radova, izvođač je obavezan ukloniti sa zgrade i gradilišta.
Nedostatke koji se prigodom predaje naručitelju utvrde na pojedinim radovima, a koji su proistekli pri radu samog izvođača ovih radova, izvođač mora stručno popraviti i dovesti u ispravno stanje u određenom roku.
Ponuđač je dužan u ponudi navesti koju vrstu kamena nudi, odnosno prije ponude dužan je prethodno se dogovoriti sa projektantom.
</t>
  </si>
  <si>
    <t xml:space="preserve">    </t>
  </si>
  <si>
    <t>Montaža i demontaža lake fasadne skele. Obračun po m2 izvedene fasade.</t>
  </si>
  <si>
    <t xml:space="preserve">Soboslikarsko ličilački radovi izvesti će se od prvoklasnog materijala i prema opisu u stavkama troškovnika. Kvaliteta boja mora odgovarati tehničkim uvjetima za soboslokarsko ličilačke radove izvesti prema:
- HRN U.F2.012 Tehnički uvjeti za izvođenje ličilačkih radova
- HRN U.F2.013 Tehnički uvjeti za izvođenje soboslikarskih radova
Obojene površine ne smiju imati nikakve mrlje ili bilo kakve tragove kitanja ili bojanja, a nanesena boja mora biti ujednačenoga tona. Nanesena boja ne smije se ljuštiti, pucati ili skidati. Ako koja stavka nije izvođaču jasana mora prije predaje ponude tražiti objašnjenje od investitora, a svakako mu donijeti uzorak nijanse na uvid. Eventualne izmjene materijala te načina izvedbe tokom gradnje moraju se izvršiti isključivo pismenim dogovorom s investitorom. Sav višerad, koji neće biti na taj način utvrđen, neće se priznati u obračunu. Prije početka radova dužnost je soboslikara da upozori nadzornog organa na sve eventualne manjkavosti podloga odnosno radova ostalih obrtnika, kako bi se ist na vrijeme otklonile.
</t>
  </si>
  <si>
    <t xml:space="preserve">Jedinična cijena treba sadržavati:
- Sav potreban materijal, pribor i rad
- Sav potreban transport do gradilišta i na gradilištu
- Sve potrebne skele i radne platforme
- Svu pogonsku energiju
- Sva sredstva zaštite pri radu radnika na gradilištu
- Sve izmjere potrebne za izvedbu i obračun
- Ostranjivanje prljavštine i otpadaka
- Popravak na svojim i tuđim radovima zbog nepažnje
- Zaštite gotovih podova, vrata, prozora i svih radova ostalih obrtnika
- Sve predradnje, popravljanje manjih neravnina, fini čišćenje, kitanje rupica idr. Skidanje i ponovno postavljanje vrata, prozora i sl. radi premazivanja, provjetravanje prostorija radi sušenja.
Ličenje bravarije uljenim naličem uz prethodnu antikorozivnu zaštitu uključiti u stavke bravarskih radova.
</t>
  </si>
  <si>
    <t>ZEMLJANI RADOVI</t>
  </si>
  <si>
    <t>m1</t>
  </si>
  <si>
    <t>ZIDARSKI RADOVI</t>
  </si>
  <si>
    <t>SOBOSLIKARSKO-LIČILAČKI RADOVI</t>
  </si>
  <si>
    <t>BRAVARSKI RADOVI</t>
  </si>
  <si>
    <t>LIMARSKI RADOVI</t>
  </si>
  <si>
    <t>ukupno</t>
  </si>
  <si>
    <t>1.</t>
  </si>
  <si>
    <t>2.</t>
  </si>
  <si>
    <t>3.</t>
  </si>
  <si>
    <t>4.</t>
  </si>
  <si>
    <t>5.</t>
  </si>
  <si>
    <t>6.</t>
  </si>
  <si>
    <t>7.</t>
  </si>
  <si>
    <t>8.</t>
  </si>
  <si>
    <t>kom</t>
  </si>
  <si>
    <t>m3</t>
  </si>
  <si>
    <t>m2</t>
  </si>
  <si>
    <t>BETONSKI I ARMIRANOBETONSKI RADOVI</t>
  </si>
  <si>
    <t>KAMENOREZAČKI RADOVI</t>
  </si>
  <si>
    <t>IZOLATERSKI RADOVI</t>
  </si>
  <si>
    <t>FASADERSKI RADOVI</t>
  </si>
  <si>
    <t>m'</t>
  </si>
  <si>
    <t>TROŠKOVNIK GRAĐEVINSKIH I OBRTNIČKIH RADOVA</t>
  </si>
  <si>
    <t xml:space="preserve">Izvedeni radovi moraju u cijelosti odgovarati opisu u troškovniku, a u tu svrhu investitor ima pravo od izvođača tražiti prije početka radova uzorke, koji se čuvaju u upravi gradilišta, te izvedeni radovi moraju u cijelosti odgovarati istim. Izvođač radova dužan je prije početka radova kontrolirati kote postojećeg terena u odnosu na relativnu kotu +-0,00 svih ulaza i kod svih unutarnjih ploča. Ukoliko se ukažu eventualne najednakosti između projekta i stanja na gradilištu izvođač radova dužan je blagovremeno o tome obavijestiti investitora i projektanta, te zatražiti objašnjenje.
Sve mjere u planovima provjeriti u naravi. Kontrola se vrši bez naplate. Jediničnom cijenom treba obuhvatiti sve elemente kako slijede.
Pod cijenom materijala podrazumijeva se dobavna cijena osnovnog materijala, veznog materijala, te materijala koji ne spadaju u finalni proizvod, već samo kao pomoćni (npr. oplata). U cijenu je uključena i cijena transportnih troškova bez obzira na prijevozno sredstvo, sa svim prijenosima i istovarima, te uskladištenjem i čuvanjem na gradilištu, kao i davanje potrebnih uzoraka kod određenih vrsta materijala i radova.
U kalkulaciju rada treba uključiti sav rad kako glavni tako i pomoćni, unutrašnji transport, kao i rad oko zaštite gotovih konstrukcija i dijelova objekta od štetnog atmosferskog utjecaja.
Betone i mortove treba miješati u markama prema propisima za betone i mortove kako je dato u pojedinoj stavci troškovnika ili u statičkom proračunu.
U cijeni oplate uključena su i podupiranja, uklještenja, močenja, premazivanje eventualnih limenih kalupa, te postava i skidanje oplate sa čišćenjem i slaganjem na gradilišni deponij.
</t>
  </si>
  <si>
    <t>TROŠKOVNIK GRAĐEVINSKIH  I OBRTNIČKIH RADOVA</t>
  </si>
  <si>
    <t>10.</t>
  </si>
  <si>
    <t>12.</t>
  </si>
  <si>
    <t xml:space="preserve">NAPOMENA:  
Ovaj troškovnik je napravljen na temelju Glavnog projekta, te je podložan promjenama pri izradi Izvedbenih projekata pri čemu će se definirati svi detalji, a stavke uskladiti naknadno. 
</t>
  </si>
  <si>
    <t xml:space="preserve">U jediničnu cijenu dotičnog rada ulaze sve vrste skela, uključivo i fasadna skela za obradu fasada, prilaz istoj, te ograda, bez obzira na visinu i primjenu. Ukoliko nije u pojedinoj stavci dat način rada, ima se u svemu pridržavati HRN za pojedinu vrstu rada ili prosječnih normi u građevinarstvu. Izvođaču se neće priznati naknada za rad pri niskoj, odnosno visokoj temperaturi, te obveza zaštite konstrukcija od smrzavanja, vrućine (prebrzog sušenja i sl.) i atmosferskih nepogoda. Sve to mora biti uključeno u jediničnu cijenu. Izvođač ima pravo zaračunati faktor po postojećim propisima u jediničnoj cijeni radne snage, kao i obuhvatiti slijedeće radove koji se neće zasebno računati kao naknadni rad ili režijski sati: kompletnu režiju gradilišta, uključujući ogradu gradilišta, pomoćne objekte za smještaj ljudi, opreme i materijala, dizalice, mostove, mehanizaciju i sl., uskladištenje materijala i elemenata za obrtničke radove do njihove ugradbe, čišćenje ugrađenih elemenata od žbuke, čišćenje tijekom gradnje kao i završno čišćenje objekta prije tehničkog pregleda, sva ispitivanja materijala, uređenje gradilišta po završetku radova s otklanjanjem i odvozom svih otpadaka i ostataka građevnog materijala. 
Prema ovom uvidu i opisu stavaka i grupa radova treba sastaviti jediničnu cijenu za svaku stavku troškovnika.
</t>
  </si>
  <si>
    <t>Sva stolarija se isporučuje komplet s okovom s ugrađenim sistemom dodatnog prozračivanja, u boji po izboru investitora, poluolivama za prozore, kvakama sa štitnicima, bravom i cilindrom s tri ključa za vrata, te pričvrsnim materijalom. Poluolive za otvaranje krila ugraditi u donju trećinu krila.</t>
  </si>
  <si>
    <t>Stavke uključuju i metalne slijepe dovratnike, doprozornike, te čelične pričvrsne elemente prema detalju proizvođača. U cijenu svake stavke uključiti izradu, dobavu i montažu stolarije, uvijanje turbovijcima te zaptivanje poliuretanskom pjenom, odnosno sve potrebno za potpuno dovršenje pojedine stavke.</t>
  </si>
  <si>
    <t>U cijenu uključiti i izradu i montažu pokrovnih letvica.</t>
  </si>
  <si>
    <t>STOLARIJA</t>
  </si>
  <si>
    <t>a)</t>
  </si>
  <si>
    <t>b)</t>
  </si>
  <si>
    <t>a) podovi</t>
  </si>
  <si>
    <t>b) zidovi</t>
  </si>
  <si>
    <t>Strojni iskop humusa u sloju prosječne dubine 30 cm. Uključen utovar i odvoz iskopanog materijala na mjesto na koje odredi nadzorni inženjer. Potrebnu količinu iskopa za završno nasipavanje plodnom zemljom zadržati na gradilištu, na mjestu koje odredi nadzorni inženjer. Obračun prema m3 iskopanog zemljanog materijala u sraslom stanju.</t>
  </si>
  <si>
    <t>Ostakljenje prozora i ostakljenih dijelova vrata je Low-E dvostrukim izolacijskim staklom 4+16+4mm, punjenje argon, s koeficijentom prolaza topline za cijeli prozor maksimalne vrijednosti U(k) = 1.1 W/m2K.</t>
  </si>
  <si>
    <t xml:space="preserve">Za sve stolarske stavke izvođač će izraditi radioničke nacrte, izraditi uzorke boja ili furnira i dati nadzornom inženjeru na ovjeru potpisom prije početka izrade.
Sav ugrađeni okov mora biti nuđen u vrhunskoj kvaliteti.  
Sve mjere kontrolirati u naravi prije izvedbe.
Jedinična cijena uključuje: 
• tehnološku razradu svih detalja  i izradu radioničkih nacrta prema shemi i  izmjeri na gradilištu i dogovoru 
• izradu prototipova vrata
• dobavu i ugradnju prvoklasnog okova, kao i ostalih materijala i elemenata
• sve posredne i neposredne troškove za rad, materijal, alat i građevinske strojeve
• sve transporte
• čišćenje tokom rada, odvoz i zbrinjavanje smeća kao i završno čišćenje prije primopredaje radova
• nadoknadu  eventualne štete nastale iz nepažnje  na svojim ili tuđim radovima
• usklađenje organizacije rada s operativnim planom
• ispitivanje kakvoće i dobavu potrebnih atesta.
Izvođač će pristupiti izvedbi tek nakon što:
• on sam, upisom u građevinski dnevnik, potvrdi ispravnost građevinskih podloga 
OBRAČUN PREMA STVARNO IZVEDENIM KOLIČINAMA
</t>
  </si>
  <si>
    <t>Hidroizolacijski premaz pod  klupčicama prozora i staklenih stijena. Obračun po m'.</t>
  </si>
  <si>
    <t>KERAMIČARSKI RADOVI</t>
  </si>
  <si>
    <t xml:space="preserve">Keramičke pločice trebaju odgovarati tehničkim propisima i normativima HRN-i.Sav rad i materijal moraju biti prvorazredni,prema opisu troškovnika i uputama projektanata.
Prije početka radova izvođač je dužan prekontrolirati podloge, te zatražiti da se eventualne neravnine i greške isprave. Izvođač radova je dužan prije početka radova priložiti uzorke keramičkih pločica. Izvođač jamči za stručnu,solidnu  i kvalitetnu izvedbu.
NORMATIV Z A MATERIJALE 
• keramičke pločice HRN B.D 1.300-310,B.D8.-450-460,050,052
• cement HRN B.C1.010,B.C8.022+ 24/026
• pijesak HRN B.B8.038-040
• mort HRNU.M2.012.U.M2.010
</t>
  </si>
  <si>
    <r>
      <rPr>
        <b/>
        <sz val="11"/>
        <rFont val="Arial Narrow"/>
        <family val="2"/>
        <charset val="238"/>
      </rPr>
      <t xml:space="preserve"> a) Oblaganje zidova</t>
    </r>
    <r>
      <rPr>
        <sz val="11"/>
        <rFont val="Arial Narrow"/>
        <family val="2"/>
        <charset val="238"/>
      </rPr>
      <t xml:space="preserve">
Sve pločice moraju biti jednolične boje,posve ravne i nesmiju imati oštećenu glazuru.Kod oblaganja keramičkim pločicama kao vezivno sredstvo koristi se ljepilo za keramiku.Pločice se polažu ''fuga na fugu'' ako nije drugačije označeno.Prije početka oblaganja potrebno je podlogu dobro očistiti.Širine fuga moraju biti na cijeloj površini jednake.Za oblaganje uglova koriste se zaobljene završne pločice ili PVC zaobljeni profili.
Nakon dovršetka svakog reda, pločice se  peru čistom vodom i spužvom ito odozgo prema dolje.Nakon završetka polaganja cijele površine prostorije i čišcenja iste,vrši se fugiranje spojnica masom za fugiranje,a nakon toga vrši se konačno čišcenje opločenog zida.
</t>
    </r>
  </si>
  <si>
    <r>
      <rPr>
        <b/>
        <sz val="11"/>
        <rFont val="Arial Narrow"/>
        <family val="2"/>
        <charset val="238"/>
      </rPr>
      <t xml:space="preserve"> b) Oblaganje podova</t>
    </r>
    <r>
      <rPr>
        <sz val="11"/>
        <rFont val="Arial Narrow"/>
        <family val="2"/>
        <charset val="238"/>
      </rPr>
      <t xml:space="preserve">
Prije polaganja podova potrebno je očistiti podlogu i ispitati njezinu horizontalnost.Ukoliko se pod polaže u jednom padu, treba na to obratiti posebnu pažnju. Podne pločice polažu se na ljepilo ili polusuhi cem mort 1:3. Debljine podloge je 2.5-5 cm,sto zavisi o visini podloge,debljini pločica,nagibu poda i potrebnoj konacnoj visini poda.Polaganje se može vršiti direktnim spajanjem pločica, jedna do druge ili s fugama. Veličina fuge je također ovisna o veličini i debljini pločica a kreće se od 2-10mm. Prilikom polaganja pločica mora se često kontrolirati ravnina površine.Fuge moraju biti ravne i jednako široke.Nakon završenog polaganja vrši se fugiranje i čišćenej poda, a nakon završnih radova potrebno je pod zaštititi od eventualne prijevremene opterećenosti dok cementni mort ne otvrdne.
Obračun izvršenih radova  izvršit ce se prema jedinici stavke troškovnika,važecim normama,tehničkim uvjetima i izmjeri na gradilištu.
Jedinična cijena treba sadržavati sav potreban transport do gradilišta i na gradilištu,sav potreban materijal, glavni i pomoćni pribor,sav potreban rad, pomagala kod rada,zastitu od oštećenja do predaje radova.
</t>
    </r>
  </si>
  <si>
    <t xml:space="preserve">- sloj elastificiranog polistirena 4 cm </t>
  </si>
  <si>
    <t>- polietilensku foliju, d = 0.15mm</t>
  </si>
  <si>
    <t>Nabava čeličnih šipki - šipkasta armatura B500A;B;C rebrasti, ispravljanje, čišćenje, siječenje i savijanje, doprema na gradilišni deponij, unutrašnji transport, postavljanje i vezivanje; a) profil 8-16mm, te dobava zavarene mreže iz čelika - mrežasta armatura B500 A,B,C, čišćenje, izrezivanje i zavijanje ako je potrebno, unutrašnji transport, postavljanje i vezivanje, prema specifikacijama i nacrtima u dokumentaciji (kg/m2) prosječne mase po dokumentaciji. Sve prema statičkom proračunu.</t>
  </si>
  <si>
    <t>I.</t>
  </si>
  <si>
    <t>II.</t>
  </si>
  <si>
    <t>III.</t>
  </si>
  <si>
    <t>IV.</t>
  </si>
  <si>
    <t>V.</t>
  </si>
  <si>
    <t>VI.</t>
  </si>
  <si>
    <t>VII.</t>
  </si>
  <si>
    <t>VIII.</t>
  </si>
  <si>
    <t>IX.</t>
  </si>
  <si>
    <t>X.</t>
  </si>
  <si>
    <t>XI.</t>
  </si>
  <si>
    <t>XII.</t>
  </si>
  <si>
    <t>XIII.</t>
  </si>
  <si>
    <t xml:space="preserve">Prije početka gradnje treba teren na kojem se podiže objekt očistiti od vegetacije, smeća, otpadaka i sl.
 koje treba odvesti na gradsku deponiju.Teren na mjestu objekta treba prvo isplanirati, a potom izvršiti
 nalaganje objekta. Iskope za temelje izvesti točno po projektu, jer se prekopi neće priznati u obračunu,
 a predviđenu kategoriju u troškovniku izvođač treba provjeriti na licu mjesta. Ukoliko kategorija u 
troškovniku ne odgovara, ustanoviti ispravnu i to unijeti u građevinski dnevnik, a što obostrano potpisuju
 nadzorni inženjer i voditelj gradnje, te zajedno s projektantom (statičarom) izvršiti korekciju dimenzija
 temelja, za sve štete koje bi nastale uslijed pogrešnog temeljenja odgovoran je izvođač.
Nakon iskopa temelja, izvedbe horizontalnog razvoda instalacija i postave i zaštite vertilane hidoizolacije
 materijal koji se vraća u iskop treba polijevati radi boljeg nabijanja.
Po završetku gradnje izvršiti planiranje terena i uklanjanje svega nepotrebnog na gradilištu. 
Ovi radovi se ne plaćaju posebno nego su sastavni dio stavki troškovnika zemljanih radova.
Materijal za batudu ispod betonskih podloga dobija se prosijavanjem šljunka tako da se ukloni pijesak
 i šljunak sitniji od 10 mm. Može se upotrijebiti i tucanik veličine zrna 10 do 80 mm.
 Sloj batude ili tucanika treba fino isplanirati i nabiti. Kameni materijal, koji se ugrađuje mora 
odgovarati propisima HRN.
Jedinična cijena za pojedinu stavku treba sadržavati:
- sav rad za iskop
- potrebne razupore, potpore i mostove za prebacivanje
- nalaganje temelja
- kod izvedbe nasipa uključivo nabijanje i polijevanje vodom
- uklanjanje vegetacije, smeća, i sl. sa gradilišta na deponiju
- sav potreban materijal za iskope viših kategorija terena (eksploziv, upaljači, štapin i dr.).
Obračun iskopanog materijala izvršiti po m3 u sraslom stanju, s time što količina iskopa mora biti 
jednaka količini ugradbe i odvoza, odnosno dovoza materijala. Faktor rastresitosti uključiti u jediničnu 
cijenu, jer se isti količinski neće obračunavati. Ovi uvjeti mijenjaju se ili dopunjuju pojedinim stavkama troškovnika.
</t>
  </si>
  <si>
    <t>Čišćenje parcele od niskog raslinja i žbunja s odvozom na gradski deponij. U stavku uključiti zaštitu postojećih stabala koja se nalaze na terenu, a prema projektu se namjeravaju zadržati. Obračun prema m2 zelene površine.</t>
  </si>
  <si>
    <t xml:space="preserve">Izrada, dobava i ugradnja jednokrilnih zaokretnih sobnih vrata u novom zidanom zidu od gipskartonskih ploča.  </t>
  </si>
  <si>
    <t>Predviđa se stolarija izrađena od PVC-a postojanog i otpornog na vremenske utjecaje, koji sadrži UV stabilizator koji sprečava promjenu boje i starenje materijala. Stolarija je izrađena od petorokomornih profila vanjske stjenke A-klase, trostrukobrtvljenje, u antracit  boji. Profili su ojačani pocinčanim čelikom dimenzioniranim prema smjernicama proizvođača. Sva stolarija mora biti s prekinutim toplinskim mostom.</t>
  </si>
  <si>
    <t>Vratno krilo izrađeno od okvira od punog drveta, ispuna od cjevaste iverice, obostrano obloženo medijapanom završno lakiran u RALu po izboru investitora. Dovratnik je masivne izrade iz jelove ili smrekove građe, ili medijapana, završno lakiran u RALu po izboru investitora. Na spoju dovratnika i zida postavlja se pokrovna letvica od istog materijala kao i dovratnik. Vrata imaju kompletan skriveni okov, a od toga usadna brava s ključem, ručke i štitovi od aluminija. Izgled vratnog krila (podjele, uklade i profilacije) kao i boju i točan materijal drveta definirati s investitorom.  Dimenzije su izražene prema zidarskom otvoru.</t>
  </si>
  <si>
    <t>PVC STOLARIJA</t>
  </si>
  <si>
    <r>
      <rPr>
        <b/>
        <sz val="11"/>
        <rFont val="Arial Narrow"/>
        <family val="2"/>
        <charset val="238"/>
      </rPr>
      <t>OPĆI UVJETI IZVOĐENJA RADOVA</t>
    </r>
    <r>
      <rPr>
        <sz val="11"/>
        <rFont val="Arial Narrow"/>
        <family val="2"/>
        <charset val="238"/>
      </rPr>
      <t xml:space="preserve"> 
Sve radove izvesti od kvalitetnog materijala prema opisu, detaljima i pismenim naređenjima, ali sve u okviru jedinične cijene.
Štete učinjene prigodom rada na vlastitim ili tuđim radovima imaju se ukloniti na račun počinitelja. Svi nekvalitetni radovi imaju se otkloniti ili zamijeniti ispravnim bez bilo kakve odštete od strane investitora.
Ako opis koje stavke dovodi izvođača u sumnju o načinu izvedbe, treba pravovremeno, prije predaje ponude, tražiti objašnjenje od projektanta. Eventualne izmjene materijala, te način izvedbe tijekom gradnje, moraju se izvršiti isključivo pismenim dogovorom s investitorom. Sav višerad koji neće biti na taj način utvrđen, neće se priznati u obračunu.
Jedinična cijena sadrži sav rad i materijal potreban da bi se rad iz stavke izveo do potpune gotovosti, te se na taj način vrši i obračun istih. Jedinične cijene primjenjivati će se na izvedene količine, bez obzira u kojem postotku iste odstupaju od količine u troškovniku.
Ukoliko investitor odluči da se neki rad ne izvede, izvođač nema pravo na odštetu, ako ga je investitor o tome obavijestio prije početka izvođenja tog rada, odnosno nabavke specifične opreme.</t>
    </r>
  </si>
  <si>
    <t>c) spojevi zidova i podova</t>
  </si>
  <si>
    <r>
      <rPr>
        <b/>
        <sz val="11"/>
        <rFont val="Arial Narrow"/>
        <family val="2"/>
        <charset val="238"/>
      </rPr>
      <t>NAPOMENA:</t>
    </r>
    <r>
      <rPr>
        <sz val="11"/>
        <rFont val="Arial Narrow"/>
        <family val="2"/>
        <charset val="238"/>
      </rPr>
      <t xml:space="preserve"> U svim stavkama u jediničnu cijenu uključen je sav rad, horizontalni i vertikalni transporti i svi materijali, glavni i pomoćni potrebni da se pojedina stavka izvede sukladno projektu, tehničkim normativima i pravilima struke. Ozidani zid mora biti ravan, s odstupanjima manjim od+-0,5 cm na letvi od 4 m u svim smjerovima i uredno zapunjenim horizontalnim i vertikalnim spojnicama. Sve neravnine veće od navedenih izvođač je dužan izravnati produženom cementnom žbukom o svom trošku. Zidarske radove izvesti u svemu prema troškovniku. Ako koja stavka izvođaču nije jasna mora prije predaje ponude tražiti objašnjenje od projektanta. Eventualne izmjene materijala i način izvedbe tijekom građenja moraju se izvršiti pismenim dogovorom s projektantom i nadzornim organom. Sve više radnje koje neće biti na taj način utvrđene neće se priznati u obračunu. Ukoliko se stavkom troškovnika traži materijal koji nije obuhvaćen propisima tada se postupak treba izvesti u svemu prema uputama proizvođača dotičnog materijala, te garanciju i ateste za to ovlaštene ustanove.
Sav materijal upotrebljen za zidarske radove mora odgovarati postojećim propisima i standardima:
- šuplja opeka i blokovi od gline    HRN B.D1.015
- mort za zidanje    HRN B.C1.010,011,012
- gašeno vapno    HRN B.CI.020
- pijesak    HRN U.M2.010,012
- voda     HRNU.M1.014
</t>
    </r>
  </si>
  <si>
    <r>
      <rPr>
        <b/>
        <sz val="11"/>
        <rFont val="Arial Narrow"/>
        <family val="2"/>
        <charset val="238"/>
      </rPr>
      <t>a)  Zidanje</t>
    </r>
    <r>
      <rPr>
        <sz val="11"/>
        <rFont val="Arial Narrow"/>
        <family val="2"/>
        <charset val="238"/>
      </rPr>
      <t xml:space="preserve">
Zidati treba u pravilima potpuno horizontalnim redovima s horizontalnim i vertikalnim spojnicama debljine 1 cm. Spojnice ispuniti mortom propisanim projektom i GN 301, čvrstoće i kvalitete sukladno propisima i standardima.
Pijesak mora biti čist bez organskih primjesa.
Cement za produžni i cementi mort mora odgovarati propisima i standardima.
Vapno treba biti dobro gašeno i odležano. Ukoliko se radi sa hidratiziranim vapnom obavezno se treba držati uputa proizvođača.
Svi zidni elementi, neovisno od kojeg su materijala, moraju se prije ugradnje dobro natopiti vodom.
Pri zidanju ostaviti sve otvore za kanale, instalacije i drugo prema projektu. Pri obračunu količina svi otvori se odbijaju po zidarskim mjerama uključujući i AB nadvoje kod nosivih zidova. Svježe zidove treba zaštititi od utjecaja visokih i niskih temperatura i atmosferskih nepogoda.
</t>
    </r>
  </si>
  <si>
    <r>
      <rPr>
        <b/>
        <sz val="11"/>
        <rFont val="Arial Narrow"/>
        <family val="2"/>
        <charset val="238"/>
      </rPr>
      <t>b)  Žbukanje</t>
    </r>
    <r>
      <rPr>
        <sz val="11"/>
        <rFont val="Arial Narrow"/>
        <family val="2"/>
        <charset val="238"/>
      </rPr>
      <t xml:space="preserve">
Žbukanje zidova vrši se na potpuno suhu podlogu zidova i stropova. Po velikoj zimi i vrućini treba drobro očistiti i navlažiti. Povećanje zbog postotka otvora za vanjske plohe po normi 421,101-5 do 7 treba ukalkulirati u jediničnu cijenu, te se ne može primjeniti na povećane količine. Jediničnom cijenom treba obuhvatiti i potrebna krpanja tijekom gradnje, a treba ih izvesti tako da se ne primjećuju i da ožbukani komadi ne bi otpali. Obračun za zidarske radove vrši se prema GN 301. Jedinična cijena zidarskih radova mora sadržavati:
- sav rad, uključivo prijenos, alat i strojeve
- sav materijal uključivo vezni
- svu potrebnu skelu, bez obzira na visinu i vrstu s prolazima
- transportne troškove materijala
- zaštitu zidova od utjecaja vrućine, hladnoće i atmosferskih nepogoda
- čišćenje prostorija i zidnih površina po završetku zidanja i žbukanja, te odvoz otpadaka
- poduzimanje mjera zaštite na radu i drugih postojećih propisa.
</t>
    </r>
  </si>
  <si>
    <t xml:space="preserve">Zidanje zidova POROTHERM opekom u produžnom cementnom mortu M-10. Debljina zida 25cm. Obračun zida u punoj visini etaže. Dobava materijala i izvedba, te izrada potrebne radne skele. </t>
  </si>
  <si>
    <t xml:space="preserve">- sloj ekspandirani polistirena 6 cm </t>
  </si>
  <si>
    <t>- sloj cementnog estriha M-10, debljine 5 cm sa završnom obradom prema uvjetima podne obloge. Stavka uključuje armaturu (čelična mreža B500 A, B, C, težine 2.31 kg/m2 ili mikrovlakna).</t>
  </si>
  <si>
    <t>međukatna konstrukcija - prvi kat</t>
  </si>
  <si>
    <t>paušalno</t>
  </si>
  <si>
    <t>GIPSKARTONSKI RADOVI</t>
  </si>
  <si>
    <t xml:space="preserve">Zidarska priprema građevinskih otvora za postavljanje stolarije. Sve prema dogovoru s izvođačem stolarije. </t>
  </si>
  <si>
    <t>13.</t>
  </si>
  <si>
    <t>Dobava i montaža obloge vodokotlića i nosača konzolne wc školjke i bidea u sanitarnim čvorovima od gips-kartonskih ploča debljine 2x1,25 cm u visini 1,20 m. Obloga se montira na konstrukciju od pocinčanih čeličnih profila koja se učvršćuju na zid od opeke ili gipskartona, a izvodi se od dvostruke vodootporne gipskartonske ploče. Sve izvesti prema uputstvima proizvođača. Uključivo sav potreban materijal: pribor, spojna sredstva, spojno brtvljenje na druge građevne dijelove. Obračun po komadu.</t>
  </si>
  <si>
    <t>oplata:</t>
  </si>
  <si>
    <t>a) prizemlje</t>
  </si>
  <si>
    <t>11.</t>
  </si>
  <si>
    <t>Horizontalna i vertikalna hidroizolacija podova kupaonica i zidova tuš kabina u sanitarnim čvorovima hidroizolacijskim premazom (tipa Sikalastic®-200 W). Ugradnja sve prema zahtjevima proizvođača. U stavku uključiti sve predradnje i sav potreban materijal do konačne gotovosti. Obračun po m2. 
U stavku uključiti obradu spojeva zidova i poda u kupaonicama, izradu holkera sa odgovarajućom elastičnom dilatacijskom hidroizolacijskom trakom koja se polaže prema uputi proizvođača. Obračun po m1 spoja.</t>
  </si>
  <si>
    <t>b) 1.kat</t>
  </si>
  <si>
    <t>holker - Sarnabar</t>
  </si>
  <si>
    <t>završna (putz-lajsna) r.š. 7 cm</t>
  </si>
  <si>
    <t>okapnica r.š. 20 cm</t>
  </si>
  <si>
    <t>Dobava i postava hidroizolacijske nearmirane membrane na bazi mekog PVC-a tipa kao SIKAPLAN 18D ili jednakovrijedne za izradu dodatnog ojačanja u kutovima i istakama detalja na već izvedenim membranama.</t>
  </si>
  <si>
    <t>Dobava i ugradnja zaštitne PVC membrane ojačane sa poliesterskim pletivom tipa kao Sikaplan-18 Protection Reinforced Grey ili jednakovrijedne, debljine 1,8mm, UV nestabilna. Membrana se slobodno polaže na prethodno izvedenu hidroizolacijsku membranu, a preklopi 80mm se vare vrućim zrakom. Obračun po m2 ugrađene membrane.</t>
  </si>
  <si>
    <t>14.</t>
  </si>
  <si>
    <r>
      <t>Nabava, dobava svog potrebnog materijala za izvedbu '</t>
    </r>
    <r>
      <rPr>
        <b/>
        <sz val="11"/>
        <rFont val="Arial Narrow"/>
        <family val="2"/>
        <charset val="238"/>
      </rPr>
      <t xml:space="preserve">Draco waterstop 500' </t>
    </r>
    <r>
      <rPr>
        <sz val="11"/>
        <rFont val="Arial Narrow"/>
        <family val="2"/>
        <charset val="238"/>
      </rPr>
      <t>trake uzduž spoja ab podne ploče i ab nadtemeljnih zidova.</t>
    </r>
  </si>
  <si>
    <t>Dobava i izvedba zaštitnog sloja Sika Drenaža (PE-HD) 500 g/m2. Membrana se slobodno polaže (čepovi prema hidroizolacijskoj membrani) . SLUČAJ IZVEDBE ŠLJUNKA</t>
  </si>
  <si>
    <t xml:space="preserve">- sloj elastificiranog polistirena 2 cm </t>
  </si>
  <si>
    <t xml:space="preserve">- sloj ekspandiranog polistirena 3 cm </t>
  </si>
  <si>
    <t xml:space="preserve">Dobava i postava u cementnom mortu kamenog praga debljine 3 cm  i skošenih rubova na ulaznim vratima  zgrade. Obračun po komadu postavljenog praga. U stavku uključen probni uzorak dostavljen investitoru prije ugradnje. Točan tip odrediti u dogovoru s investitorom. </t>
  </si>
  <si>
    <t>Izvedba tankoslojne kontaktne fasade na zidovima od POROTHERM opeke i armiranog betona na sljedeći način: -pričvršćivanje ''sockl-profila'' s okapnikom tipa ALU SOKL PROTEKTOR širine 8 cm vijcima na razmaku 40-60 cm, -lijepljenje ploča ekspandiranog polistirena (λ=0,037) debljina 5,10, 25 cm polimerno-cementnim ljepilom u sloju debljine 0,5 cm po cijeloj lameli. Na uglovima građevine i oko otvora dodatno dijagonalno postavlja staklena mrežica veličine 30/50 cm. Na ploče se nanosi sloj ljepila debljine 0,5 cm u koji se utiskuje alkalno otporna staklena mrežica s preklopima od najmanje 10 cm. Slijedi pregletavanje drugim slojem ljepila debljine 0,3-0,5 cm. Nakon sušenja u trajanju od 7 dana površina se obrađuje impregnirajućim slojem. Završni sloj izvodi se silikatnom žbukom debljine zrna 2 mm u obradi površine prema izboru investitora. Za sve ugrađene materijale potrebno je priložiti ateste. U cijenu uključiti sav rad, materijal i potrebne predradnje, kao i čišćenje građevine. Obračun po m2 gotove fasade.</t>
  </si>
  <si>
    <r>
      <t xml:space="preserve">Dobava i postava </t>
    </r>
    <r>
      <rPr>
        <b/>
        <sz val="11"/>
        <rFont val="Arial Narrow"/>
        <family val="2"/>
        <charset val="238"/>
      </rPr>
      <t xml:space="preserve">podnih keramičkih pločica u kupaonicama i wc-u  </t>
    </r>
    <r>
      <rPr>
        <sz val="11"/>
        <rFont val="Arial Narrow"/>
        <family val="2"/>
        <charset val="238"/>
      </rPr>
      <t>ljepljenjem cementnim ljepilom na armiranocementni estrih. Veličine i boje po izboru naručitelja. U cijenu uračunati mesingane «L» profile koji se ugrađuju na prijelazima keramike. Obračun po m2 gotovog poda.</t>
    </r>
  </si>
  <si>
    <t xml:space="preserve">Parketi polažu se na podlogu od AB estriha. Podloga mora biti potpuno ravna, očišćena i suha, a izvođač je dužan ispitati ispravnost podloge prije polaganja, jer skidanje i ponovno polaganje parketa ide na račun izvođača podopolagačkih radova. Ako u troškovniku nije drugačije naznačeno prijelaz iz prostorije u prostoriju istog nivoa učiniti kontinuirano bez prekida i praga. Površine veće od 20 m2 potrebno je dilatirati. Posebnu pažnju posvetiti dilatacionoj reški prema zidovima i detaljima oko sobnih vrata
Svi materijali koji nisu obuhvaćeni hrvatskim standardima moraju imati ateste od za to ovlaštenih ustanova.
Jedinična cijena treba sadržavati:
- sav materijal glavni i pomoćni
- sav potreban rad
- transportne troškove, uskladištenje, donos na mjesto ugradbe,
- izmjere potrebne za izvedbu i obračun,
- korištenje alata i opreme te isporuka pomoćnih materijala i pogonskog goriva
- davanje uzoraka
- čišćenje podloga od masti i nečistoće,
- poduzimanje mjera za zaštitu na radu i dr. važećih propisa
- čišćenje prostorija nakon izvedenih radova,
- zatvaranje prostorija i zaštita izvedenih radova do primopredaje.
</t>
  </si>
  <si>
    <t>a) parket</t>
  </si>
  <si>
    <t>b) kutne letvice</t>
  </si>
  <si>
    <t>XlV.</t>
  </si>
  <si>
    <t>PARKETARSKI</t>
  </si>
  <si>
    <t xml:space="preserve">b) 1. kat </t>
  </si>
  <si>
    <t xml:space="preserve">a) prizemlje </t>
  </si>
  <si>
    <t>Dobava i postava specijalnih profila od galvaniziranog čeličnog lima 0,6mm laminiranog sa slojem PVC membrane 0,8mm, tip kao Sika-Trocal PVC lim ili jednakovrijedan. Dodatno brtvljenje trajnoelastičnim kitom na bazi poliuretana tipa kao SikaHyflex 250 Facade ili jednakovrijednim, odgovarajućim temeljnim premazom i PE ispunom za fuge.</t>
  </si>
  <si>
    <t xml:space="preserve">Dobava i postava ploča od poliranog kamena d=2 cm, širine do 20 cm sa utorom, kao prozorske klupčice iznutra. U stavku uključen probni uzorak dostavljen investitoru prije ugradnje. Obračun po m1 ploče. Točan tip odrediti u dogovoru s investitorom. </t>
  </si>
  <si>
    <t>a) iznad prizemlja: - klasa betona C25/30</t>
  </si>
  <si>
    <t>b) iznad 1.kata: - klasa betona C25/30</t>
  </si>
  <si>
    <t>a) dim.vertikalnih serklaža 25x25cm - prizemlje - klasa betona C 25/30</t>
  </si>
  <si>
    <t>b) dim.vertikalnih serklaža 25x25cm - 1.kat - klasa betona C 25/30</t>
  </si>
  <si>
    <r>
      <t>Dobava i postava</t>
    </r>
    <r>
      <rPr>
        <b/>
        <sz val="11"/>
        <rFont val="Arial Narrow"/>
        <family val="2"/>
        <charset val="238"/>
      </rPr>
      <t xml:space="preserve"> zidnih keramičkih pločica u kupaonicama i wc-ima</t>
    </r>
    <r>
      <rPr>
        <sz val="11"/>
        <rFont val="Arial Narrow"/>
        <family val="2"/>
        <charset val="238"/>
      </rPr>
      <t xml:space="preserve"> ljepljenjem cementnim ljepilom na zidove od opeke i gips-kartonskih ploča. Veličina i boja po izboru naručitelja. U cijenu uračunati aluminijske profile za osiguranje kutova, sredstvo za impregnaciju gipsanih zidova, trajnoelastični kit kojima se zapunjavaju sve «fuge» na spojevima sa sanitarnim uređajima i sudari horizontalnih i vertikalnih ploha i dr. Obračun po m2 gotovih pločica.</t>
    </r>
  </si>
  <si>
    <r>
      <rPr>
        <sz val="11"/>
        <rFont val="Arial Narrow"/>
        <family val="2"/>
      </rPr>
      <t>Dobava i ugradnja betona za</t>
    </r>
    <r>
      <rPr>
        <b/>
        <sz val="11"/>
        <rFont val="Arial Narrow"/>
        <family val="2"/>
      </rPr>
      <t xml:space="preserve"> AB monolitnu ploču stubišta </t>
    </r>
    <r>
      <rPr>
        <sz val="11"/>
        <rFont val="Arial Narrow"/>
        <family val="2"/>
      </rPr>
      <t>deb. 18 cm, ugradba u konstrukciju, završna izvedba glatka i zaštita; U stavku uključena sva potrebna oplata i podupiranje</t>
    </r>
    <r>
      <rPr>
        <b/>
        <sz val="11"/>
        <rFont val="Arial Narrow"/>
        <family val="2"/>
      </rPr>
      <t>.</t>
    </r>
  </si>
  <si>
    <t>Dobava i postava balasta na bazi riječnog šljunka zrna 16/32 mm (min. 80 kg/m2), debljine cca. 10 cm.</t>
  </si>
  <si>
    <t>20.</t>
  </si>
  <si>
    <t>Parapetni zid (r.š.  70cm)</t>
  </si>
  <si>
    <r>
      <t xml:space="preserve">Dobava i ugradnja betona za </t>
    </r>
    <r>
      <rPr>
        <b/>
        <sz val="11"/>
        <rFont val="Arial Narrow"/>
        <family val="2"/>
        <charset val="238"/>
      </rPr>
      <t xml:space="preserve">AB vertikalne serklaže </t>
    </r>
    <r>
      <rPr>
        <sz val="11"/>
        <rFont val="Arial Narrow"/>
        <family val="2"/>
        <charset val="238"/>
      </rPr>
      <t>u oplati, ugradba u konstrukciju i zaštita; U stavku uključena sva potrebna oplata.</t>
    </r>
  </si>
  <si>
    <t>Konsolidacija izvedenog nosivog sloja od uvaljanog kamenog materijala za polaganje betonskih opločnika . Konsolidcija izvedenog nasipa obuhvaća nabavu i dopremu materijala za nasipavanje(kameni agregat 0-4), nasipavanje, razastiranje, eventualno vlaženje ili sušenje, te grubo i fino planiranje kamenog materijala u nasipu. Orijentaciona debljina sloja u kojima će se vršiti nasipavanje iznosi cca 3 cm. Zbijenost slojeva : Ms &gt;= 40 MN/m²</t>
  </si>
  <si>
    <t>Dobava i ugradba betonskih opločnika.U cijenu uključeni svi radovi ,materijal i pribor uključujući i izradu podloge za postavljenje od pijeska debljine 3-5 cm te fugiranje opločenja kvarcnim pijeskom</t>
  </si>
  <si>
    <t>BETONSKI RADOVI</t>
  </si>
  <si>
    <t>XIV.</t>
  </si>
  <si>
    <t xml:space="preserve"> </t>
  </si>
  <si>
    <r>
      <t xml:space="preserve">Dobava i ugradnja betona donje </t>
    </r>
    <r>
      <rPr>
        <b/>
        <sz val="11"/>
        <rFont val="Arial Narrow"/>
        <family val="2"/>
      </rPr>
      <t>armiranobetonske podloge</t>
    </r>
    <r>
      <rPr>
        <b/>
        <sz val="11"/>
        <rFont val="Arial Narrow"/>
        <family val="2"/>
      </rPr>
      <t xml:space="preserve"> </t>
    </r>
    <r>
      <rPr>
        <sz val="11"/>
        <color rgb="FFFFFF00"/>
        <rFont val="Arial Narrow"/>
        <family val="2"/>
      </rPr>
      <t xml:space="preserve"> </t>
    </r>
    <r>
      <rPr>
        <sz val="11"/>
        <rFont val="Arial Narrow"/>
        <family val="2"/>
        <charset val="238"/>
      </rPr>
      <t>iznad sloja nasipa od tucanika. Podloga mora biti ravna i zaglađena za postavu hidroizolacije.</t>
    </r>
  </si>
  <si>
    <r>
      <t xml:space="preserve">Dobava i ugradnja betona za </t>
    </r>
    <r>
      <rPr>
        <b/>
        <sz val="11"/>
        <rFont val="Arial Narrow"/>
        <family val="2"/>
        <charset val="238"/>
      </rPr>
      <t>AB monolitne ploče međukatnih konstrukcija debljine 18 cm</t>
    </r>
    <r>
      <rPr>
        <sz val="11"/>
        <rFont val="Arial Narrow"/>
        <family val="2"/>
        <charset val="238"/>
      </rPr>
      <t>, ugradba u konstrukciju, završna izvedba glatka i zaštita; U stavku uključena sva potrebna oplata i podupiranje.</t>
    </r>
  </si>
  <si>
    <r>
      <t xml:space="preserve">Dobava i ugradnja betona za </t>
    </r>
    <r>
      <rPr>
        <b/>
        <sz val="11"/>
        <rFont val="Arial Narrow"/>
        <family val="2"/>
      </rPr>
      <t>armiranobetonske trakaste</t>
    </r>
    <r>
      <rPr>
        <sz val="11"/>
        <rFont val="Arial Narrow"/>
        <family val="2"/>
        <charset val="238"/>
      </rPr>
      <t xml:space="preserve"> </t>
    </r>
    <r>
      <rPr>
        <b/>
        <sz val="11"/>
        <rFont val="Arial Narrow"/>
        <family val="2"/>
      </rPr>
      <t>temelje</t>
    </r>
    <r>
      <rPr>
        <sz val="11"/>
        <rFont val="Arial Narrow"/>
        <family val="2"/>
        <charset val="238"/>
      </rPr>
      <t xml:space="preserve"> u zemlji, popr.presjeka trakastih temelja su: 50x60cm. Ugradba u konstrukciju i zaštita; U stavku uračunata dvostrana glatka oplata.</t>
    </r>
  </si>
  <si>
    <t>prizemlje:</t>
  </si>
  <si>
    <r>
      <t xml:space="preserve">Dobava materijala i izvedba </t>
    </r>
    <r>
      <rPr>
        <b/>
        <sz val="11"/>
        <rFont val="Arial Narrow"/>
        <family val="2"/>
      </rPr>
      <t xml:space="preserve">betona u padu na ravnom krovu. </t>
    </r>
    <r>
      <rPr>
        <sz val="11"/>
        <rFont val="Arial Narrow"/>
        <family val="2"/>
      </rPr>
      <t xml:space="preserve">Stavka uključuje preciznu izvedbu projektiranih padova, izradu holkera (zaobljenja uz vertikalne rubove terasa) te glačanje gornje plohe za izvedbu parne brane ili hidroizolacije. </t>
    </r>
  </si>
  <si>
    <r>
      <t xml:space="preserve">Dobava i izvedba </t>
    </r>
    <r>
      <rPr>
        <b/>
        <sz val="11"/>
        <rFont val="Arial Narrow"/>
        <family val="2"/>
        <charset val="238"/>
      </rPr>
      <t>grube i fine unutarnje žbuke stropova</t>
    </r>
    <r>
      <rPr>
        <sz val="11"/>
        <rFont val="Arial Narrow"/>
        <family val="2"/>
        <charset val="238"/>
      </rPr>
      <t xml:space="preserve"> od AB ploča. Prvi sloj gruba produžna vapneno cementna žbuka M-3 debljine cca 1,5 cm uz prethodni špric rijetkim cementnim mortom M-10. Završni sloj fina vapnena žbuka od prosijanog čistog pijeska debljine 0,5 cm. Ovako izvedena dvoslojna žbuka treba biti pripravna za izvedbu soboslikarskih radova ili oblaganje microtoppingom. Laka pokretna skela uračunata je u cijenu. Prijelaz žbuke preko različitih podloga (beton, opeka) bandažirati trakom pocinčanog rabic pletiva  širine 50 cm, što je sadržano u jediničnoj cijeni stavke.  Obračun po m2 izvedene unutarnje žbuke.</t>
    </r>
  </si>
  <si>
    <r>
      <t xml:space="preserve">Dobava i izvedba </t>
    </r>
    <r>
      <rPr>
        <b/>
        <sz val="11"/>
        <rFont val="Arial Narrow"/>
        <family val="2"/>
        <charset val="238"/>
      </rPr>
      <t xml:space="preserve">grube i fine unutarnje žbuke zidova </t>
    </r>
    <r>
      <rPr>
        <sz val="11"/>
        <rFont val="Arial Narrow"/>
        <family val="2"/>
        <charset val="238"/>
      </rPr>
      <t>iz blok opeke i djelomično armirano betonskih zidova. Prvi sloj gruba produžna vapneno cementna žbuka M-3 debljine cca 1,5 cm uz prethodni špric rijetkim cementnim mortom M-10. Završni sloj fina vapnena žbuka od prosijanog čistog pijeska debljine 0,5 cm. Ovako izvedena dvoslojna žbuka treba biti pripravna za izvedbu soboslikarskih radova ili oblaganje microtoppingom. Laka pokretna skela uračunata je u cijenu. Prijelaz žbuke preko različitih podloga (beton, opeka) bandažirati trakom pocinčanog rabic pletiva  širine 50 cm, što je sadržano u jediničnoj cijeni stavke.  Obračun po m2 izvedene unutarnje žbuke.</t>
    </r>
  </si>
  <si>
    <r>
      <t>Nabava, dobava svog potrebnog materijala i izvedba</t>
    </r>
    <r>
      <rPr>
        <b/>
        <sz val="11"/>
        <rFont val="Arial Narrow"/>
        <family val="2"/>
        <charset val="238"/>
      </rPr>
      <t xml:space="preserve"> vertikalne hidroizolacije, te izvedba holkera na spoju sa zidovima, armiranobetonskih nadtemeljnih zidova: </t>
    </r>
    <r>
      <rPr>
        <sz val="11"/>
        <rFont val="Arial Narrow"/>
        <family val="2"/>
        <charset val="238"/>
      </rPr>
      <t xml:space="preserve">Hidroizolaciju izvesti sa slojem od hladnog bitumenskog premaza i fleksibilne hidroizolacijske trake za zavarivanje s uloškom od staklene tkanine, (zavarena po preklopima i punoplošno na podlogu) te sloja od sirovog krovnog kartona u funkciji zaštite hidroizolacije od betoniranja. Obračun po m2 izolirane površine.
</t>
    </r>
  </si>
  <si>
    <r>
      <t xml:space="preserve">Dobava i postava </t>
    </r>
    <r>
      <rPr>
        <b/>
        <sz val="11"/>
        <rFont val="Arial Narrow"/>
        <family val="2"/>
        <charset val="238"/>
      </rPr>
      <t>zaštitnog sloja vertikalne hidroizolacije nadtemeljnih zidova</t>
    </r>
    <r>
      <rPr>
        <sz val="11"/>
        <rFont val="Arial Narrow"/>
        <family val="2"/>
        <charset val="238"/>
      </rPr>
      <t xml:space="preserve"> ekstrudiranim polistirenom debljine 3 cm te na kraju čepastom membranom na bazi PE-HD (polietilen visoke gustoće), sve prema zahtjevima proizvođača. Preklopi moraju iznositi min. 10 cm. (postava: okrenuti čepove prema hidroizolacijskom sloju).</t>
    </r>
  </si>
  <si>
    <r>
      <rPr>
        <b/>
        <sz val="11"/>
        <rFont val="Arial Narrow"/>
        <family val="2"/>
        <charset val="238"/>
      </rPr>
      <t>Dobava i postava hidroizolacije iz sintetičke membrane</t>
    </r>
    <r>
      <rPr>
        <sz val="11"/>
        <rFont val="Arial Narrow"/>
        <family val="2"/>
        <charset val="238"/>
      </rPr>
      <t xml:space="preserve"> na bazi mekog PVC-a, armirana staklenim voalom, debljine d= 1.5 mm, tip SIKAPLAN  SGMA, proizvođača SIKA AG ili jednakovrijednog. Membrane se slobodno polažu te perimetralno fiksiraju. Spojevi se obrađuju vrućim zrakom sa širinom vara od min. 3 cm, preklop 8 cm, u skladu s propisanom tehnologijom od strane proizvođača membrane. Vanjski i unutarnji kutovi se trebaju dodatno ojačati sa gotovim elementima tipa kao S-Corner PVC ili jednakovrijedan. Obračun po m2 ugrađenog materijala.</t>
    </r>
  </si>
  <si>
    <r>
      <t>Dobava i postava geotekstila 500 g/m</t>
    </r>
    <r>
      <rPr>
        <vertAlign val="superscript"/>
        <sz val="11"/>
        <rFont val="Arial Narrow"/>
        <family val="2"/>
        <charset val="238"/>
      </rPr>
      <t xml:space="preserve">2 </t>
    </r>
    <r>
      <rPr>
        <sz val="11"/>
        <rFont val="Arial Narrow"/>
        <family val="2"/>
        <charset val="238"/>
      </rPr>
      <t xml:space="preserve"> na bazi polipropilena (PP,termo fiksirani) s preklopom od 10 cm u svrhu zaštite hidroizolacijske membrane, tipa kao Sika geotekstil 500 ili jednakovrijedan. Obračun po m2 ugrađenog materijala.</t>
    </r>
  </si>
  <si>
    <r>
      <rPr>
        <b/>
        <sz val="11"/>
        <color theme="1"/>
        <rFont val="Arial Narrow"/>
        <family val="2"/>
        <charset val="238"/>
      </rPr>
      <t>NAPOMENA:</t>
    </r>
    <r>
      <rPr>
        <sz val="11"/>
        <color theme="1"/>
        <rFont val="Arial Narrow"/>
        <family val="2"/>
        <charset val="238"/>
      </rPr>
      <t xml:space="preserve"> U cijenu radova uključena je dobava i ugradba svih materijala, sav rad, kao i čišćenje građevine nakon obavljene radnje.
Žbukanje treba izbjegavati po velikoj hladnoći i vrućini zbog smrzavanja, odnosno pucanja uslijed naglog sušenja. Prije žbukanja plohe treba dobro očistiti i navlažiti. Povećanje zbog postotka otvora za vanjske plohe po normi 421,101-5 do 7 treba ukalkulirati u jediničnu cijenu, te se ne može primjeniti na povećane količine. Za svaku izabranu boju fasadne žbuke treba načiniti uzorke, dati projektantu ili nadzornom organu na uvid, a izvedba mora u cijelosti odgovarati izvedbi uzorka.
Jedinična cijena kod žbukanja, odnosno obrade fasade treba sadržavati:
- sav potreban rad, uključujući prijenose, alat i strojeve
- sav potreban materijal
- svu potrebnu skelu, bez obzira na vrstu i visinu
- fasdnu skelu (pažljivo postavljanje i skidanje, kako se ne bi oštetile površine)
- izrada uzoraka fasadne žbuke
- čišćenje prostorija po završenom radu s odvozom otpada
- poduzimanje mjera zaštite na radu i drugih postojećih propisa.
</t>
    </r>
  </si>
  <si>
    <t xml:space="preserve">Izrada, dobava i ugradnja jednokrilnih zaokretnih sobnih vrata u novom zidanom zidu debljine 25 cm.  </t>
  </si>
  <si>
    <r>
      <rPr>
        <b/>
        <sz val="11"/>
        <rFont val="Arial Narrow"/>
        <family val="2"/>
      </rPr>
      <t>Bojanje žbukanih zidova</t>
    </r>
    <r>
      <rPr>
        <sz val="11"/>
        <rFont val="Arial Narrow"/>
        <family val="2"/>
      </rPr>
      <t xml:space="preserve"> unutar objekta poludisperzivnim bojama u tonu po izboru Investitora. Stavkom su obuhvaćene slijedeće faze rada:
- čišćenje površine od prašine,
- sitni popravci na žbuci i betonskim 
  površinama,
- gletanje površina glet masom i temeljni premaz
- dvokratno bojanje poludisperzivnim bojama,
- izrada i skidanje potrebne skele,
- čišćenje prostorije od ostataka boje.
Jedinična cijena obuhvaća sav potreban rad, materijal, i radnu skelu do pune gotovosti.
Obračun po m</t>
    </r>
    <r>
      <rPr>
        <vertAlign val="superscript"/>
        <sz val="11"/>
        <rFont val="Arial Narrow"/>
        <family val="2"/>
      </rPr>
      <t>2</t>
    </r>
    <r>
      <rPr>
        <sz val="11"/>
        <rFont val="Arial Narrow"/>
        <family val="2"/>
      </rPr>
      <t xml:space="preserve"> razvijene površine.</t>
    </r>
  </si>
  <si>
    <r>
      <rPr>
        <b/>
        <sz val="11"/>
        <rFont val="Arial Narrow"/>
        <family val="2"/>
      </rPr>
      <t xml:space="preserve">Bojanje gipskartonskih zidova </t>
    </r>
    <r>
      <rPr>
        <sz val="11"/>
        <rFont val="Arial Narrow"/>
        <family val="2"/>
      </rPr>
      <t>unutar objekta poludisperzivnim bojama u tonu po izboru Investitora. Stavkom su obuhvaćene slijedeće faze rada:
- čišćenje površine od prašine,
- sitni popravci na žbuci i betonskim 
  površinama,
- gletanje površina glet masom i temeljni premaz
- dvokratno bojanje poludisperzivnim bojama,
- izrada i skidanje potrebne skele,
- čišćenje prostorije od ostataka boje.
Jedinična cijena obuhvaća sav potreban rad, materijal, i radnu skelu do pune gotovosti.
Obračun po m</t>
    </r>
    <r>
      <rPr>
        <vertAlign val="superscript"/>
        <sz val="11"/>
        <rFont val="Arial Narrow"/>
        <family val="2"/>
      </rPr>
      <t>2</t>
    </r>
    <r>
      <rPr>
        <sz val="11"/>
        <rFont val="Arial Narrow"/>
        <family val="2"/>
      </rPr>
      <t xml:space="preserve"> razvijene površine.</t>
    </r>
  </si>
  <si>
    <r>
      <t xml:space="preserve">Bojanje </t>
    </r>
    <r>
      <rPr>
        <b/>
        <sz val="11"/>
        <rFont val="Arial Narrow"/>
        <family val="2"/>
      </rPr>
      <t>žbukanih stropova</t>
    </r>
    <r>
      <rPr>
        <sz val="11"/>
        <rFont val="Arial Narrow"/>
        <family val="2"/>
      </rPr>
      <t xml:space="preserve"> unutar objekta poludisperzivnim bojama u tonu po izboru Investitora. Stavkom su obuhvaćene slijedeće faze rada:
- čišćenje površine od prašine,
- sitni popravci na žbuci i betonskim 
  površinama,
- gletanje površina glet masom i temeljni premaz
- dvokratno bojanje poludisperzivnim bojama,
- izrada i skidanje potrebne skele,
- čišćenje prostorije od ostataka boje.
Jedinična cijena obuhvaća sav potreban rad, materijal, i radnu skelu do pune gotovosti.
Obračun po m</t>
    </r>
    <r>
      <rPr>
        <vertAlign val="superscript"/>
        <sz val="11"/>
        <rFont val="Arial Narrow"/>
        <family val="2"/>
      </rPr>
      <t>2</t>
    </r>
    <r>
      <rPr>
        <sz val="11"/>
        <rFont val="Arial Narrow"/>
        <family val="2"/>
      </rPr>
      <t xml:space="preserve"> razvijene površine.</t>
    </r>
  </si>
  <si>
    <r>
      <t>Izrada i montaža pravokutnih</t>
    </r>
    <r>
      <rPr>
        <b/>
        <sz val="11"/>
        <rFont val="Arial Narrow"/>
        <family val="2"/>
        <charset val="238"/>
      </rPr>
      <t xml:space="preserve"> vertikalnih oluka</t>
    </r>
    <r>
      <rPr>
        <sz val="11"/>
        <rFont val="Arial Narrow"/>
        <family val="2"/>
        <charset val="238"/>
      </rPr>
      <t xml:space="preserve"> pocinčanim limom jednostrano bojanim u boju fasade, dimenzija 6 x 12 cm.  Izrada i montaža koljena uračunata u cijenu.</t>
    </r>
  </si>
  <si>
    <t>21.</t>
  </si>
  <si>
    <r>
      <rPr>
        <b/>
        <sz val="11"/>
        <rFont val="Arial Narrow"/>
        <family val="2"/>
        <charset val="238"/>
      </rPr>
      <t>NAPOMENA:</t>
    </r>
    <r>
      <rPr>
        <sz val="11"/>
        <rFont val="Arial Narrow"/>
        <family val="2"/>
        <charset val="238"/>
      </rPr>
      <t xml:space="preserve"> Sav materijal za hidroizolaciju mora biti prvoklasan i odgovarati važećim propisima i standardima. U cijenu izolacija uključena je dobava i ugradba kao i izrada skošenih ili zaobljenih rubova, radovi na prodorima oko cijevi, izvedba preklopa spojeva i sl., te čišćenje građevine nakon obavljene radnje. Sav materijal za hidroizolaciju treba biti prvorazedan i odgovarati važećim propisima i standardima:
- Bitumenske trake za hidroizolacije, metode ispitivanja  HRN U.M8.080
- Bitumenska traka sa uloškom od sirovog krovnog kartona HRN U.M3.226
- Bitumenska traka sa uloškom od aluminijske folije HRN U.M3.230
- Bitumenska traka sa uloškom od staklenog voala HRN U.M3.231
- Bitumenizirani krovni karton HRN U.M3.232
- Bitumenska traka sa uloškom od staklene tkanine HRN U.M3.234
- Bitumenizirani stakleni voal HRN U.M3.248
Pri polaganju mase na izolaciju istu treba zagrijavati na temperaturu od 200-220°C i hladnoći pri +4°C kao i da se ne taloži na temperaturi zagrijavanja.
Svi preklopi moraju biti minimalno 10 cm.
Radovi na izvođenju hidroizolacije ne smiju se izvoditi ako je temperatura podloge manja od +4°C. Ukoliko se naknadno ustanovi tj. pojavi vlaga zbog nesolidne izvedbe radova, ne dozvoljava se krpanje već se mora ponovo izvesti izolacija cijele površine na trošak izvođača. Izvođač mora u tom slučaju o svom trošku izvesti i popraviti pojedine građevinske i obrtničke radove koji se prilikom izvedbe oštete, ili se moraju demontirati.
Obračun se vrši po m2 izolirane tlocrtne površine. Holkeli se posebno ne obračunavaju. Jedinična cijena treba sadržavati:
- sav rad i potrebni materijal uključivo pomoćni
- transport materijala
- poduzimanje mjera zaštite na radu i drugih postojećih propisa
- uklanjanje svih otoadaka nakon izvedenih radova
- otklanjanje sve štete na svojim i tuđim radovima učinjene nepažnjom
</t>
    </r>
  </si>
  <si>
    <t>Izrada tamponskog sloja ispod podne ploče od prirodno granuliranog šljunka, max. veličine zrna d max=30mm, u sloju 15cm debljine. Nabijanje do modula stišljivosti M=20.0 N/cm2 i fino planirane nivelete na 2,0cm.</t>
  </si>
  <si>
    <r>
      <rPr>
        <b/>
        <sz val="11"/>
        <rFont val="Arial Narrow"/>
        <family val="2"/>
        <charset val="238"/>
      </rPr>
      <t xml:space="preserve"> f) Obračun</t>
    </r>
    <r>
      <rPr>
        <sz val="11"/>
        <rFont val="Arial Narrow"/>
        <family val="2"/>
        <charset val="238"/>
      </rPr>
      <t xml:space="preserve"> 
Obračun se vrši prema m3, m2, m1, po komadu, a sve prema dotičnoj stavci troškovnika.
Betonski zidovi se računaju od donje površine grede do ležišta.
Grede se računaju i preko stupova u punoj dužini.
Nadvoji se računaju od grede do grede, odnosno u odgovarajućoj dužini prozora uključujući naliježući dio.
AB ploča obračunava se u m3 na bazi određene debljine. Ovo se odnosi na ravne i kose ploče.
Armatura se obračunava posebnom stavkom za sve AB konstrukcije po kg ugrađene armature na bazi 
teoretske težine dotičnog profila. Za mrežastu armaturu računa se teoretska težina u koju je 
uračunat raste, distanceri i pometač.Oplate ploča se obračunavaju po m2 izvedene površine 
mjerene među zidovima (gredama).Oplata se obračunava po za stupove i nosače prema razvijenoj širini u m2. Ostale konstrukcije obračunavaju se prema oznakama i stavkama u troškovniku.Jedinična cijena betonskih i AB radova sadržava: 
troškove glavnog i pomoćnog materijala i alata sa skladištenjem, izradu, postavu i skidanje 
radne i zaštitne skele svu štetu nastalu na svojim ili tuđim radovima uslijed nepažnje, sav potreban 
materijal, sav potreban rad uključujući i unutrašnji transport, zaštitu betonskih i AB konstrukcija 
od djelovanja atmosferilija i temperaturnih razlika, sve potrebne skele, oključujući podupiranje, 
učvršćivanje, prilaze, mostove, itd. Te skidanje oplate, ubacivanje betona u oplatu, vlaženje oplate i 
mazanje kalupa, izradu i uskladištenje montažnih elemenata, postavljanje montažnih elemenata, 
ostavljanje otvora za prolaz električnih vodova i kanalizacije, dovođenje vode i struje od priključaka 
na gradilištu do mjesta potrošnje, isporuka pogonskog materijala, čišćenje nakon završnih radova 
Ovi opći uvjeti mijenjaju se ili dopunjuju opisom pojedine stavke troškovnika.
</t>
    </r>
  </si>
  <si>
    <r>
      <rPr>
        <b/>
        <sz val="11"/>
        <rFont val="Arial Narrow"/>
        <family val="2"/>
        <charset val="238"/>
      </rPr>
      <t>NAPOMENA:</t>
    </r>
    <r>
      <rPr>
        <sz val="11"/>
        <rFont val="Arial Narrow"/>
        <family val="2"/>
        <charset val="238"/>
      </rPr>
      <t xml:space="preserve"> Betonski i AB radovi trebaju se izvesti prema projektu i u skladu s važećim propisima
 i standardima navedenim u Građevinskom projektu - Proračunu stabilnosti i mehaničke otpornosti (MAPA 2)</t>
    </r>
  </si>
  <si>
    <r>
      <rPr>
        <b/>
        <sz val="11"/>
        <rFont val="Arial Narrow"/>
        <family val="2"/>
        <charset val="238"/>
      </rPr>
      <t xml:space="preserve"> a) Beton</t>
    </r>
    <r>
      <rPr>
        <sz val="11"/>
        <rFont val="Arial Narrow"/>
        <family val="2"/>
        <charset val="238"/>
      </rPr>
      <t xml:space="preserve"> 
Pri betoniranju jedne cjelovite betonske konstrukcije dozvoljeno je upotrijebiti isključivo jednu vrstu cementa.
Agregat mora imati propisani granulometrijski sastav bez organskih primjesa. Za nosive konstrukcije upotrebljava se agregat u granulacijama.
Beton se mora miješati strojno i to vrijedi za sve betonske i AB konstrukcije. Ručno je dozvoljeno miješati jedino male količine nekostruktivnih elemenata.
Nabijenim betonom betonira se u slojevima od 15 cm te ga treba dobro nabijati tj. vibrirati, a prekide u slojevima vršiti stepenasto.
Prekide pri betoniranju ploča i greda u pravilu treba izbjegavati, a ako je neizbježno treba ih vršiti prema propisima odnosno uputama statičara, što se mora ubilježiti u građevinski dnevnik. U sve betonske, Ab i montažne elemente potrebno je u tijeku betoniranja ugraditi sve potrebne čelične pločice, ankere, drvene kladice za učvršćenje bravarije i limarije.
Izvođač radova dužan je prije početka radova izraditi projekt betona i program kvalitete upotrebljavanih materijala, a tijekom izvođenja radova redovito davati na ispitivanje betonske uzorke.
</t>
    </r>
  </si>
  <si>
    <r>
      <rPr>
        <b/>
        <sz val="11"/>
        <rFont val="Arial Narrow"/>
        <family val="2"/>
        <charset val="238"/>
      </rPr>
      <t xml:space="preserve"> b) Armatura </t>
    </r>
    <r>
      <rPr>
        <sz val="11"/>
        <rFont val="Arial Narrow"/>
        <family val="2"/>
        <charset val="238"/>
      </rPr>
      <t xml:space="preserve">
Armatura u svemu treba odgovarati važećim propisima i standardima.
Ostatke komada željeza i željezo nejednolične debljine zabranjeno je upotrebljavati. Komadi armature koji po planu savijanja trebaju biti od jednog komada ne smiju se spajati od 2 ili više kraćih komada. Željezo je potrebno prije betoniranja dobro očistiti.
Polaganje i savijanje armature treba izvesti točno prema nacrtu polaganja i savijanja dobro povezati, učvrstiti i podložiti kako za vrijeme betoniranja i vibriranja ne bi došlo do poremećaja položaja i kako se nakon skidanja oplate armatura ne bi pojavila na površini konstrukcije.
Prije početka betoniranja armaturu treba pregledati nadzorni organ investitora, a kod složenijih konstrukcija statičar. Upisom u građevinski dnevnik od strane nadzornog organa ili statičara može se započeti sa betoniranjem.
</t>
    </r>
  </si>
  <si>
    <r>
      <rPr>
        <b/>
        <sz val="11"/>
        <rFont val="Arial Narrow"/>
        <family val="2"/>
        <charset val="238"/>
      </rPr>
      <t xml:space="preserve"> c) Oplata</t>
    </r>
    <r>
      <rPr>
        <sz val="11"/>
        <rFont val="Arial Narrow"/>
        <family val="2"/>
        <charset val="238"/>
      </rPr>
      <t xml:space="preserve"> 
Sav materijal i radovi moraju biti izvedeni stručno i solidno u skladu sa troškovnikom, projektom i postojećim propisima i normativima.
Za sve elemente i dijelove konstrukcije gdje je potrebna oplata istu treba postaviti na vrijeme i to točno po planu oplate. Oplatu treba postaviti tako da se nakon betoniranja ne pojavi ni najmanja deformacija u konstrukciji. Prije betoniranja stupa opatu postaviti tako da na jednoj strani pri dnu ostane kontrolni otvor.
Pri postavljanju oplate koju je potrebno podupirati, podupirače je potrebno staviti i ukrutiti po propisima. Isto tako, pri betoniranju postaviti na vrijeme svu potrebnu skelu sa prilazima, mostovima itd.
Kod premazivnja oplate ne smiju se upotrijebiti takvi premazi koji se ne bi mogli odstraniti sa gotove betonske površine, ili bi nakon pranja ostale mrlje na betonskim površinama.
Sve plohe betona na fasadi i u objektu koje se ne žbukaju potrebno je izraditi u propisanoj glatkoj oplati. Daščana oplata se u principu upotrebljava za temelje, temeljne serklaže, bilo od neblanjane, bilo od blanjane daske ili blanjanih letava.
Prije betoniranja potrebno je ostaviti sve potrebne proboje, žlijebove, otvore u zidovima, gredama, pločama, nadvojima i sl. za naknadno montiranje i ugradbu instalacija (elektrika, grijanje, vodovod i kanalizacija). Ovaj posao se neće posebno obračunavati već ulazi u jediničnu cijenu betona i oplate.
Skidanje oplate treba izvršiti pažljivo kako ne bi došlo do oštećenja konstrukcije, naročito kod rubova greda i serklaža. Pri skidanju oplate treba izbjegavati udarce i bacanje zbog oštećenja. Nakon skidanja oplatu treba očistiti i premazati odgovarajućim sredstvima.
</t>
    </r>
  </si>
  <si>
    <r>
      <rPr>
        <b/>
        <sz val="11"/>
        <rFont val="Arial Narrow"/>
        <family val="2"/>
        <charset val="238"/>
      </rPr>
      <t xml:space="preserve"> d) Obrada</t>
    </r>
    <r>
      <rPr>
        <sz val="11"/>
        <rFont val="Arial Narrow"/>
        <family val="2"/>
        <charset val="238"/>
      </rPr>
      <t xml:space="preserve"> 
Betonske površine moraju se izvesti bez šupljina i segregacija.
Nakon demontaže oplate s površine gotovog betona odstraniti višak betona i dijelova oplate, površinu betona odmastiti od oplatnog ulja i pripremiti za gletanje.
Sve zidne i stropne betonske površine moraju biti glatke i ravne s tolerancijom max. 3 mm na letvi od 4 m u svim smjerovima. Veće neravnine izvođač je dužan izravnati o svom trošku.
Spojeve oplata treba obrusiti ili pak zapuniti cementnim mortom uz dodatak aditiva za prionjivost (kao SN-veza) tako da se ne primjete prijelazi, odnosno da budu spremni za gletanje.
U slučaju nastanka gnijezda ili segregacija na ugrađenom betonu, izvođač će o svom trošku izvršiti sanaciju prema nalogu i uputama nadzornog inženjera.
</t>
    </r>
  </si>
  <si>
    <r>
      <rPr>
        <b/>
        <sz val="11"/>
        <rFont val="Arial Narrow"/>
        <family val="2"/>
        <charset val="238"/>
      </rPr>
      <t xml:space="preserve"> e) Zaštita</t>
    </r>
    <r>
      <rPr>
        <sz val="11"/>
        <rFont val="Arial Narrow"/>
        <family val="2"/>
        <charset val="238"/>
      </rPr>
      <t xml:space="preserve"> 
Kod betoniranja konstrukcije treba spojeve najprije dobro, očistiti, površinu ohrapaviti, isprati, a potom betonirati.
Beton treba zaštititi dok još nije vezao od djelovanja atmosferskih i temperaturnih utjecaja. Za vrijeme ljeta treba ga dobro polijevati vodom kako ne bi na površini nastalo sušenje prije vezanja, od djelovanja kiše ga treba pokriti, a u zimi zaštititi od smrzavanja pokrivanjem. Sve eventualne ispucane i deformirane dijelove konstrukcije treba ukloniti i zamijeniti novim bez prava naplate.
Kod betoniranja kompliciranih i statički važnih konstrukcija treba prethodno pozvati statičara da pregleda armaturu. Nadzorni inženjer ima pravo tražiti izvanredno ispitivanje betona tj. uzeti seriju uzoraka i dati je na ispitivanje. Prilikom uzimanja uzoraka za ispitivanje obavezna je prisutnost nadzornog inženjera.
</t>
    </r>
  </si>
  <si>
    <r>
      <t xml:space="preserve">Nabava, dobava svog potrebnog materijala i izrada </t>
    </r>
    <r>
      <rPr>
        <b/>
        <sz val="11"/>
        <rFont val="Arial Narrow"/>
        <family val="2"/>
        <charset val="238"/>
      </rPr>
      <t xml:space="preserve">horizontalne hidroizolacije podova. </t>
    </r>
    <r>
      <rPr>
        <sz val="11"/>
        <rFont val="Arial Narrow"/>
        <family val="2"/>
        <charset val="238"/>
      </rPr>
      <t>Hidroizolaciju izvesti sa slojem od hladnog bitumenskog premaza i fleksibilne hidroizolacijske trake za zavarivanje s uloškom od staklene tkanine, (zavarena po preklopima i točkasto na podlogu) te sloja od sirovog krovnog kartona u funkciji zaštite hidroizolacije od betoniranja. Obračun po m2 izolirane površine.</t>
    </r>
  </si>
  <si>
    <r>
      <t xml:space="preserve">Dobava i ugradnja </t>
    </r>
    <r>
      <rPr>
        <b/>
        <sz val="11"/>
        <rFont val="Arial Narrow"/>
        <family val="2"/>
      </rPr>
      <t>podložnog betona</t>
    </r>
    <r>
      <rPr>
        <sz val="11"/>
        <rFont val="Arial Narrow"/>
        <family val="2"/>
        <charset val="238"/>
      </rPr>
      <t xml:space="preserve"> ispod temeljnih traka  debljine 10 cm.</t>
    </r>
  </si>
  <si>
    <r>
      <t xml:space="preserve">Dobava i ugradnja betona za </t>
    </r>
    <r>
      <rPr>
        <b/>
        <sz val="11"/>
        <rFont val="Arial Narrow"/>
        <family val="2"/>
        <charset val="238"/>
      </rPr>
      <t xml:space="preserve">AB zidove prizemlja i kata  </t>
    </r>
    <r>
      <rPr>
        <sz val="11"/>
        <rFont val="Arial Narrow"/>
        <family val="2"/>
        <charset val="238"/>
      </rPr>
      <t>debljine 25 cm</t>
    </r>
    <r>
      <rPr>
        <b/>
        <sz val="11"/>
        <rFont val="Arial Narrow"/>
        <family val="2"/>
        <charset val="238"/>
      </rPr>
      <t xml:space="preserve"> </t>
    </r>
    <r>
      <rPr>
        <sz val="11"/>
        <rFont val="Arial Narrow"/>
        <family val="2"/>
        <charset val="238"/>
      </rPr>
      <t>u oplati, ugradba u konstrukciju, završna izvedba glatka i zaštita; U stavku uključena sva potrebna oplata.</t>
    </r>
  </si>
  <si>
    <t>a) prizemlje - klasa betona C25/30</t>
  </si>
  <si>
    <r>
      <t xml:space="preserve">Dobava i ugradnja betona </t>
    </r>
    <r>
      <rPr>
        <b/>
        <sz val="11"/>
        <rFont val="Arial Narrow"/>
        <family val="2"/>
      </rPr>
      <t>AB parapetnih zidova na ravnom neprohodnom krovu debljine 15 cm</t>
    </r>
    <r>
      <rPr>
        <sz val="11"/>
        <rFont val="Arial Narrow"/>
        <family val="2"/>
        <charset val="238"/>
      </rPr>
      <t>, visine 40 cm, ugradba u konstrukciju, završna izvedba glatka i zaštita; U stavku uključena sva potrebna dvostrana glatka oplata i svo potrebno podupiranje.</t>
    </r>
  </si>
  <si>
    <r>
      <t xml:space="preserve">Dobava i ugradnja betona za </t>
    </r>
    <r>
      <rPr>
        <b/>
        <sz val="11"/>
        <color theme="1"/>
        <rFont val="Arial Narrow"/>
        <family val="2"/>
        <charset val="238"/>
      </rPr>
      <t>AB horizontalne serklaže</t>
    </r>
    <r>
      <rPr>
        <sz val="11"/>
        <color theme="1"/>
        <rFont val="Arial Narrow"/>
        <family val="2"/>
        <charset val="238"/>
      </rPr>
      <t>, ugradba u konstrukciju, završna izvedba glatka i zaštita; U stavku uključena sva potrebna dvostrana glatka oplata i svo potrebno podupiranje.</t>
    </r>
  </si>
  <si>
    <t>a)prizemlje</t>
  </si>
  <si>
    <t>b)kat</t>
  </si>
  <si>
    <r>
      <t xml:space="preserve">Dobava i ugradnja betona za </t>
    </r>
    <r>
      <rPr>
        <b/>
        <sz val="11"/>
        <rFont val="Arial Narrow"/>
        <family val="2"/>
        <charset val="238"/>
      </rPr>
      <t xml:space="preserve">AB grede, kontragrede i nadvoje u oplat  </t>
    </r>
    <r>
      <rPr>
        <sz val="11"/>
        <rFont val="Arial Narrow"/>
        <family val="2"/>
        <charset val="238"/>
      </rPr>
      <t>debljine 25 cm</t>
    </r>
    <r>
      <rPr>
        <b/>
        <sz val="11"/>
        <rFont val="Arial Narrow"/>
        <family val="2"/>
        <charset val="238"/>
      </rPr>
      <t xml:space="preserve"> </t>
    </r>
    <r>
      <rPr>
        <sz val="11"/>
        <rFont val="Arial Narrow"/>
        <family val="2"/>
        <charset val="238"/>
      </rPr>
      <t>u oplati, ugradba u konstrukciju, završna izvedba glatka i zaštita; U stavku uključena sva potrebna oplata.</t>
    </r>
  </si>
  <si>
    <t>Široki iskop zemlje "A-B" kategorije - temeljnih traka prizemlja. Iskop je potrebno izvesti u pokosu, tj. osigurati ga od urušavanja. Debljina temeljnih traka ploče 60cm, visina 50 cm. Uključen utovar i odvoz zemlje na gradski deponij, a dio koji će se ponovno ugraditi deponirati na gradilištu, na mjestu koji odredi nadzorni inženjer u dogovoru s Investitorom. Obračun prema m3 iskopanog zemljanog materijala u sraslom stanju.</t>
  </si>
  <si>
    <t>Zatrpavanje oko  temeljnih traka i nadtemeljnih zidova te poravanje svih okolnih nivoa prema projektiranim visinama, u nasipu kamenim materijalom iz iskopa "A-B" kategorije, uz grubo poravnavanje nivelete, u slojevima do 30cm, nabijanjem do modula stišljivosti M=15.0 N/cm2.</t>
  </si>
  <si>
    <t xml:space="preserve">a) prizemlje - iskop dubine cca 1,20 m </t>
  </si>
  <si>
    <r>
      <t xml:space="preserve">Dobava materijala za </t>
    </r>
    <r>
      <rPr>
        <b/>
        <sz val="11"/>
        <rFont val="Arial Narrow"/>
        <family val="2"/>
        <charset val="238"/>
      </rPr>
      <t>izradu slojeva plivajućeg poda</t>
    </r>
    <r>
      <rPr>
        <sz val="11"/>
        <rFont val="Arial Narrow"/>
        <family val="2"/>
        <charset val="238"/>
      </rPr>
      <t xml:space="preserve"> u  prizemlju i1 katu. 
Stavka obuhvaća:</t>
    </r>
  </si>
  <si>
    <t>a) ravni neprohodni krov - klasa betona C16/20, prosječna debljina 6-10 cm</t>
  </si>
  <si>
    <r>
      <t xml:space="preserve">Dobava i postava parne </t>
    </r>
    <r>
      <rPr>
        <b/>
        <sz val="11"/>
        <rFont val="Arial Narrow"/>
        <family val="2"/>
        <charset val="238"/>
      </rPr>
      <t>brane na ravni neprohodni krov</t>
    </r>
    <r>
      <rPr>
        <sz val="11"/>
        <rFont val="Arial Narrow"/>
        <family val="2"/>
        <charset val="238"/>
      </rPr>
      <t xml:space="preserve"> od sintetičke membrane na bazi polietilena Sarnavap 500E, d=0,15 mm ( μ=600.000, PE). Membrana se slobodno polaže na podlogu i spaja samoljepljivom trakom na bazi butil-gume u preklopu spoja od 8 cm. Periferno se membrana lijepi za atiku ili zid trakom Sarnavap tape 20. Sloj parne brane potrebno je dići do visine termo izolacije. Lijepljenje uračunato u stavku.                             </t>
    </r>
  </si>
  <si>
    <r>
      <t xml:space="preserve">Dobava i postava toplinske izolacije od mineralne vune </t>
    </r>
    <r>
      <rPr>
        <b/>
        <sz val="11"/>
        <rFont val="Arial Narrow"/>
        <family val="2"/>
        <charset val="238"/>
      </rPr>
      <t>ravnog neprohodnog krov</t>
    </r>
    <r>
      <rPr>
        <sz val="11"/>
        <rFont val="Arial Narrow"/>
        <family val="2"/>
        <charset val="238"/>
      </rPr>
      <t>a,  gustoće ≥ 150 kg/ m</t>
    </r>
    <r>
      <rPr>
        <vertAlign val="superscript"/>
        <sz val="11"/>
        <rFont val="Arial Narrow"/>
        <family val="2"/>
        <charset val="238"/>
      </rPr>
      <t>3</t>
    </r>
    <r>
      <rPr>
        <sz val="11"/>
        <rFont val="Arial Narrow"/>
        <family val="2"/>
        <charset val="238"/>
      </rPr>
      <t>, debljine 12 cm (klasa negorivosti A1, uporabljivost DIN 18165/1.).</t>
    </r>
  </si>
  <si>
    <r>
      <rPr>
        <b/>
        <sz val="11"/>
        <rFont val="Arial Narrow"/>
        <family val="2"/>
        <charset val="238"/>
      </rPr>
      <t>Dobava i postava vertikalne hidroizolacije</t>
    </r>
    <r>
      <rPr>
        <sz val="11"/>
        <rFont val="Arial Narrow"/>
        <family val="2"/>
        <charset val="238"/>
      </rPr>
      <t xml:space="preserve"> na detalju (zid, nadozid, min. visine 40 cm), iz sintetičke membrane na bazi mekog PVC-a, armirana poliesterskim pletivom, UV stabilna, debljine d= 1,5 mm, tip SIKAPLAN  15 G Membrana se lijepi na podlogu parapetnog zida sa kontaktnim ljepilom tipa kao Sika-Trocal C 733 ili jednakovrijednim, ili se mehanički pričvršćuje prema uputama proizvođača materijala.  Obračun po m´ istake.</t>
    </r>
  </si>
  <si>
    <t>a) EPS debljina 10 cm</t>
  </si>
  <si>
    <t>b) EPS debljina 10 cm - podgledi</t>
  </si>
  <si>
    <r>
      <t xml:space="preserve">Dobava materijala i izrada pregradnih </t>
    </r>
    <r>
      <rPr>
        <b/>
        <sz val="11"/>
        <rFont val="Arial Narrow"/>
        <family val="2"/>
        <charset val="238"/>
      </rPr>
      <t>gipskartonskih zidova debljine 10,0 cm prizemlja i 1. kata.</t>
    </r>
    <r>
      <rPr>
        <sz val="11"/>
        <rFont val="Arial Narrow"/>
        <family val="2"/>
        <charset val="238"/>
      </rPr>
      <t xml:space="preserve"> Unutarnji zidovi izvode se kao gotovi zakitani gipsani zidovi. Zid od gipsanih ploča na konstrukciji, sastoji se od: jednostavne konstrukcije stalaka od pocinčanih čeličnih profila, uključujući spojno brtvljenje na druge građevne dijelove, s obje strane dvostruka gipskartonska ploča te potrebnu podkonstrukciju za ugradnju vrata i metalni dovratnik. Oko vratnog okova dodati tipski UA profil kao pojačanje rubnih špaleta otvora.                                                                                                 
Profili: CW 50
Oplate: 2x2×12,5 mm obostrano GBK (gips-karton)
Debljina izolacije: 50 mm
Broj izolacijskih naslaga:1
Minimalna sirova gustoća: 50 kg/m3
Zvučna izolacija: Rw,R 50 dB
Debljina zida:  100 mm
Obračun po m2 izvedenog zida</t>
    </r>
  </si>
  <si>
    <r>
      <t xml:space="preserve">Dobava materijala i izrada pregradnih </t>
    </r>
    <r>
      <rPr>
        <b/>
        <sz val="11"/>
        <rFont val="Arial Narrow"/>
        <family val="2"/>
        <charset val="238"/>
      </rPr>
      <t xml:space="preserve">gipskartonskih zidova debljine 20,0 cm 1. </t>
    </r>
    <r>
      <rPr>
        <b/>
        <sz val="11"/>
        <rFont val="Arial Narrow"/>
        <family val="2"/>
      </rPr>
      <t>kata</t>
    </r>
    <r>
      <rPr>
        <sz val="11"/>
        <rFont val="Arial Narrow"/>
        <family val="2"/>
        <charset val="238"/>
      </rPr>
      <t>. Unutarnji zidovi izvode se kao gotovi zakitani gipsani zidovi. Zid od gipsanih ploča na konstrukciji, sastoji se od: jednostavne konstrukcije stalaka od pocinčanih čeličnih profila, uključujući spojno brtvljenje na druge građevne dijelove, s obje strane dvostruka gipskartonska ploča te potrebnu podkonstrukciju za ugradnju vrata i metalni dovratnik. Oko vratnog okova dodati tipski UA profil kao pojačanje rubnih špaleta otvora.                                                                                                 
Profili: CW 100
Oplate: 2x2×12,5 mm obostrano GBK (gips-karton)
Debljina izolacije: 150 mm 
Broj izolacijskih naslaga: 1
Minimalna sirova gustoća: 50 kg/m3
Zvučna izolacija: Rw,R 65 dB
Debljina zida:  200 mm
Obračun po m2 izvedenog zida.</t>
    </r>
  </si>
  <si>
    <r>
      <t xml:space="preserve">Dobava materijala i izrada pregradnih </t>
    </r>
    <r>
      <rPr>
        <b/>
        <sz val="11"/>
        <rFont val="Arial Narrow"/>
        <family val="2"/>
        <charset val="238"/>
      </rPr>
      <t>gipskartonskih zidova debljine 15,0 cm prizemlja.</t>
    </r>
    <r>
      <rPr>
        <sz val="11"/>
        <rFont val="Arial Narrow"/>
        <family val="2"/>
        <charset val="238"/>
      </rPr>
      <t xml:space="preserve"> Unutarnji zidovi izvode se kao gotovi zakitani gipsani zidovi. Zid od gipsanih ploča na konstrukciji, sastoji se od: jednostavne konstrukcije stalaka od pocinčanih čeličnih profila, uključujući spojno brtvljenje na druge građevne dijelove, s obje strane dvostruka gipskartonska ploča te potrebnu podkonstrukciju za ugradnju vrata i metalni dovratnik. Oko vratnog okova dodati tipski UA profil kao pojačanje rubnih špaleta otvora.                                                                                                 
Profili: CW 50
Oplate: 2x2×12,5 mm obostrano GBK (gips-karton)
Debljina izolacije: 50 mm
Broj izolacijskih naslaga:1
Minimalna sirova gustoća: 50 kg/m3
Zvučna izolacija: Rw,R 50 dB
Debljina zida:  150 mm
Obračun po m2 izvedenog zida</t>
    </r>
  </si>
  <si>
    <r>
      <t xml:space="preserve">Izrada i montaža </t>
    </r>
    <r>
      <rPr>
        <b/>
        <sz val="11"/>
        <rFont val="Arial Narrow"/>
        <family val="2"/>
        <charset val="238"/>
      </rPr>
      <t>opšava vertikalnih proboja</t>
    </r>
    <r>
      <rPr>
        <sz val="11"/>
        <rFont val="Arial Narrow"/>
        <family val="2"/>
        <charset val="238"/>
      </rPr>
      <t xml:space="preserve"> pocinčanim limom d = 0,55 mm,  uz pažljivo spajanje, izradu stojećih prijevoja i potrebno preklapanje.</t>
    </r>
  </si>
  <si>
    <r>
      <t xml:space="preserve">Izrada, montaža i pripasivanje jednokrilnih </t>
    </r>
    <r>
      <rPr>
        <b/>
        <sz val="11"/>
        <rFont val="Arial Narrow"/>
        <family val="2"/>
      </rPr>
      <t>ulaznih vrata u zg</t>
    </r>
    <r>
      <rPr>
        <b/>
        <sz val="11"/>
        <rFont val="Arial Narrow"/>
        <family val="2"/>
        <charset val="238"/>
      </rPr>
      <t>radu</t>
    </r>
    <r>
      <rPr>
        <sz val="11"/>
        <rFont val="Arial Narrow"/>
        <family val="2"/>
        <charset val="238"/>
      </rPr>
      <t>, s izradom slijepog metalnog okvira. Ukupne dimenzije otvora  su izražene prema građevinskom otvoru dim: 220 x 110 cm.</t>
    </r>
  </si>
  <si>
    <t xml:space="preserve">b) 92x210 (širina zida 10.0cm)
</t>
  </si>
  <si>
    <t xml:space="preserve">a) 82x210 (širina zida 10.0cm)
</t>
  </si>
  <si>
    <t xml:space="preserve">c) 102x210 (širina zida 10.0cm)
</t>
  </si>
  <si>
    <t xml:space="preserve">e) 112x210 (širina zida 15.0cm)
</t>
  </si>
  <si>
    <t xml:space="preserve">f) 100x210 (širina zida 15.0cm)
</t>
  </si>
  <si>
    <t xml:space="preserve">g) 62x210 (širina zida 15.0cm)
</t>
  </si>
  <si>
    <t xml:space="preserve">a) 100+37x220 (širina zida 25.0cm)
</t>
  </si>
  <si>
    <t xml:space="preserve">b) 112x210 (širina zida 25.0cm)
</t>
  </si>
  <si>
    <t xml:space="preserve">c) 102x210 (širina zida 25.0cm)
</t>
  </si>
  <si>
    <t xml:space="preserve">d) 72x210 (širina zida 10.0cm)
</t>
  </si>
  <si>
    <r>
      <t>Izrada, montaža i pripasivanje,</t>
    </r>
    <r>
      <rPr>
        <b/>
        <sz val="11"/>
        <rFont val="Arial Narrow"/>
        <family val="2"/>
        <charset val="238"/>
      </rPr>
      <t xml:space="preserve"> jednokrilnih otklopno zaokretnih prozora</t>
    </r>
    <r>
      <rPr>
        <sz val="11"/>
        <rFont val="Arial Narrow"/>
        <family val="2"/>
        <charset val="238"/>
      </rPr>
      <t xml:space="preserve">, s izradom slijepog metalnog okvira. Dimenzije su izražene prema građevinskom otvoru. </t>
    </r>
  </si>
  <si>
    <r>
      <t>Izrada, montaža i pripasivanje,</t>
    </r>
    <r>
      <rPr>
        <b/>
        <sz val="11"/>
        <rFont val="Arial Narrow"/>
        <family val="2"/>
        <charset val="238"/>
      </rPr>
      <t xml:space="preserve"> fiksne staklene stijene.</t>
    </r>
    <r>
      <rPr>
        <sz val="11"/>
        <rFont val="Arial Narrow"/>
        <family val="2"/>
        <charset val="238"/>
      </rPr>
      <t xml:space="preserve"> Dimenzije su izražene prema građevinskom otvoru.</t>
    </r>
  </si>
  <si>
    <r>
      <t>Izrada, montaža i pripasivanje,</t>
    </r>
    <r>
      <rPr>
        <b/>
        <sz val="11"/>
        <rFont val="Arial Narrow"/>
        <family val="2"/>
        <charset val="238"/>
      </rPr>
      <t xml:space="preserve"> dvokrilnih otklopno zaokretnih prozora</t>
    </r>
    <r>
      <rPr>
        <sz val="11"/>
        <rFont val="Arial Narrow"/>
        <family val="2"/>
        <charset val="238"/>
      </rPr>
      <t xml:space="preserve">, s izradom slijepog metalnog okvira. Dimenzije su izražene prema građevinskom otvoru. </t>
    </r>
  </si>
  <si>
    <t>Dobava materijala, izrada i postava metalne ograde vanjskog tzv. francuskog prozora, visina ograde 100 cm od nehrđajućeg čelika (INOX). Ograda se izvodi od vertikalnih cijevi promjera fi 60 mm na razmaku od 150 cm te od dvije horizontalne cijevi fi 40 mm od kojih je jedna na vrhu ograde (rukohvat), a druga na dnu ograde. kao ispuna između vertikalnih cijevi izvode se vertikalne cijevi fi 15 mm na razmaku 15 ograde.</t>
  </si>
  <si>
    <t xml:space="preserve"> -prizemlje</t>
  </si>
  <si>
    <t xml:space="preserve"> -kat</t>
  </si>
  <si>
    <t>Dobava i montaža okapnoga lima koji se postavlja na rub podaščane plohe ispod žlijeba, pocinčanim plastificiranim čeličnim limom debljine 0,5 mm. U cijeni su svi detalji i pričvrsni materijal (vijci, brtvljenja, itd.). Obračun po m1 RŠ 55,0 cm</t>
  </si>
  <si>
    <t>Dobava i montaža okapnoga lima vijenca na zabatnim zidovima zgrade pocinčanim plastificiranim čeličnim limom debljine 0,5 mm. U cijeni su svi detalji i pričvrsni materijal (vijci, brtvljenja, itd.). Obračun po m1 RŠ 55,0 cm</t>
  </si>
  <si>
    <r>
      <t xml:space="preserve">Izrada i montaža </t>
    </r>
    <r>
      <rPr>
        <b/>
        <sz val="11"/>
        <rFont val="Arial Narrow"/>
        <family val="2"/>
      </rPr>
      <t>aluminijskih klupčica na prozore zgrade</t>
    </r>
    <r>
      <rPr>
        <sz val="11"/>
        <rFont val="Arial Narrow"/>
        <family val="2"/>
        <charset val="238"/>
      </rPr>
      <t xml:space="preserve">, širine do 20 cm sa utorom, kao prozorske klupčice izvana. Obračun po m1 ploče. Točan tip odrediti u dogovoru s investitorom. </t>
    </r>
  </si>
  <si>
    <r>
      <rPr>
        <b/>
        <sz val="11"/>
        <rFont val="Arial Narrow"/>
        <family val="2"/>
      </rPr>
      <t xml:space="preserve">Bojanje gipskartonskih stropova dervenog krovišta </t>
    </r>
    <r>
      <rPr>
        <sz val="11"/>
        <rFont val="Arial Narrow"/>
        <family val="2"/>
      </rPr>
      <t>unutar objekta poludisperzivnim bojama u tonu po izboru Investitora. Stavkom su obuhvaćene slijedeće faze rada:
- čišćenje površine od prašine,
- sitni popravci na žbuci i betonskim 
  površinama,
- gletanje površina glet masom i temeljni premaz
- dvokratno bojanje poludisperzivnim bojama,
- izrada i skidanje potrebne skele,
- čišćenje prostorije od ostataka boje.
Jedinična cijena obuhvaća sav potreban rad, materijal, i radnu skelu do pune gotovosti.
Obračun po m</t>
    </r>
    <r>
      <rPr>
        <vertAlign val="superscript"/>
        <sz val="11"/>
        <rFont val="Arial Narrow"/>
        <family val="2"/>
      </rPr>
      <t>2</t>
    </r>
    <r>
      <rPr>
        <sz val="11"/>
        <rFont val="Arial Narrow"/>
        <family val="2"/>
      </rPr>
      <t xml:space="preserve"> razvijene površine.</t>
    </r>
  </si>
  <si>
    <r>
      <t>Svi radovi moraju biti izvedeni stručno i solidno prema postojećim propisima i standardima, te u skladu sa troškovnikom i projektom.
Materijal za pokrivanje mora u svemu odgovarati važećim propisima i standardima:
- prešani crijep od gline   HRN B.D1.010
- ispitivanje crijepova od gline   HRN B.D8.010
Crijep mora biti od materijala ujednačene kvalitete, bez razlike u boji pojedinih komada, a površina potpuno jednolična bez gnijezda. Struktura pečenih komada bez ikakvih pukotina ili mjehurića.
Transport materijala za pokrov vršiti pažljivo da se ne oštete rubovi. Prije pokrivanja treba provjeriti da li je krovna konstrukcija i letvanje pravilno izvedeno, a razmještaj letava u skladu s vrstom pokrova.             
U jediničnoj cijeni pojedine stavke sadržan je sav potreban rad za izvedbu, troškovi glavnih i pomoćnih materijala, alata, uskladištenja, svi prijenosni, transportni i manipulativni troškovi, sva davanja režije i dobiti, tako da je jedinična cijena konačna.
Obračun prema ''Prosječnim normama u građevinarstvu'' ukoliko nije pojedinom stavkom drugačije određeno:</t>
    </r>
    <r>
      <rPr>
        <b/>
        <sz val="11"/>
        <rFont val="Arial Narrow"/>
        <family val="2"/>
      </rPr>
      <t xml:space="preserve">
</t>
    </r>
    <r>
      <rPr>
        <sz val="11"/>
        <rFont val="Arial Narrow"/>
        <family val="2"/>
      </rPr>
      <t xml:space="preserve">
</t>
    </r>
  </si>
  <si>
    <t xml:space="preserve">Dobava jelove građe II klase te izrada krovne konstrukcije prema projektu i statičkom proračunu. Krov je dvostrešni. Sve dimenzije rogova, podrožnica I razupora prema statičkom proračunu Glavnog projekta. Obračun po m2 mjereno po kosini. </t>
  </si>
  <si>
    <t>KROVOPOKRIVAČKI RADOVI</t>
  </si>
  <si>
    <t xml:space="preserve">Izrada unutrašnje obloge kosog drvenog krovišta iz punih gips-kartonskih ploča d=12,5 mm kao Knauf D 112 ili jednakovrijedni proizvod, mineralne vune između rogova debljine 6 cm i parne brane. Strop se izrađuje iz ovješenih gips-kartonskih ploča 2x d=12,5 mm koje su neposredno pričvršćene na strop koji se sastoji od drvenih greda ovješenih metalnim ovjesom koji se učvršćuje za stropnu konstrukciju odgovarajućim vijcima sa metalnom čahurom (atestirani na vlačnu silu stropa s rasvjetom i instalacijskim rešetkama). Uključivo sva potrebna izrezivanja otvora za ugradnju rasvjete prema nacrtu, prodore i sl. </t>
  </si>
  <si>
    <r>
      <t xml:space="preserve">Dobava i postava </t>
    </r>
    <r>
      <rPr>
        <b/>
        <sz val="11"/>
        <rFont val="Arial Narrow"/>
        <family val="2"/>
        <charset val="238"/>
      </rPr>
      <t>podnih keramičkih pločica u hodnicima, stubištu čekaonicama i uredima medicinskog osoblja</t>
    </r>
    <r>
      <rPr>
        <sz val="11"/>
        <rFont val="Arial Narrow"/>
        <family val="2"/>
        <charset val="238"/>
      </rPr>
      <t>,  ljepljenjem cementnim ljepilom na armiranocementni estrih. Veličine i boje po izboru naručitelja. U cijenu uračunati mesingane «L» profile koji se ugrađuju na prijelazima keramike. Obračun po m2 gotovog poda.gotovih pločica.</t>
    </r>
  </si>
  <si>
    <r>
      <t xml:space="preserve">Dobava i postava </t>
    </r>
    <r>
      <rPr>
        <b/>
        <sz val="11"/>
        <rFont val="Arial Narrow"/>
        <family val="2"/>
        <charset val="238"/>
      </rPr>
      <t xml:space="preserve">podnih keramičkih pločica  u prostoru za usluživanje  </t>
    </r>
    <r>
      <rPr>
        <sz val="11"/>
        <rFont val="Arial Narrow"/>
        <family val="2"/>
        <charset val="238"/>
      </rPr>
      <t>ljepljenjem cementnim ljepilom na armiranocementni estrih. Veličine i boje po izboru naručitelja. U cijenu uračunati mesingane «L» profile koji se ugrađuju na prijelazima keramike. Obračun po m2 gotovog poda.</t>
    </r>
  </si>
  <si>
    <r>
      <t xml:space="preserve">Dobava i postava </t>
    </r>
    <r>
      <rPr>
        <b/>
        <sz val="11"/>
        <rFont val="Arial Narrow"/>
        <family val="2"/>
        <charset val="238"/>
      </rPr>
      <t xml:space="preserve">protukliznih kiselootpornih podnih u zajedničkom stubištu </t>
    </r>
    <r>
      <rPr>
        <sz val="11"/>
        <rFont val="Arial Narrow"/>
        <family val="2"/>
        <charset val="238"/>
      </rPr>
      <t>ljepljenjem cementnim ljepilom na armiranocementni estrih. Veličine i boje po izboru naručitelja. U cijenu uračunati mesingane «L» profile koji se ugrađuju na prijelazima keramike. Obračun po m2 gotovog poda.</t>
    </r>
  </si>
  <si>
    <t>Dobava i polaganje gotovog dvoslojnog ili troslojnog parketa u uredske prostorije na katu, prema izboru investitora, a na unaprijed pripremljenu podlogu od cem.estriha. Završna obrada prema izboru investitora. U stavku uključiti kutne letvice visine i boje po izboru investitora, mat obrade.</t>
  </si>
  <si>
    <t>XV.</t>
  </si>
  <si>
    <t>KROVOPOKRIVAČKI</t>
  </si>
  <si>
    <t>OPIS STAVKE</t>
  </si>
  <si>
    <t>JED.MJ.</t>
  </si>
  <si>
    <t>KOLIČINA</t>
  </si>
  <si>
    <t>JED.CIJENA</t>
  </si>
  <si>
    <t>UK. CIJENA</t>
  </si>
  <si>
    <t xml:space="preserve">SVEUKUPNO </t>
  </si>
  <si>
    <t>PDV 25%</t>
  </si>
  <si>
    <t xml:space="preserve">SVEUKUPNO S PDVom </t>
  </si>
  <si>
    <t>a) prizemlje - klasa betona C30/37</t>
  </si>
  <si>
    <t>a) prizemlje (kota =±0,00m) - klasa betona C30/37
- deb=12 cm</t>
  </si>
  <si>
    <t>b) kat - klasa betona C25/30</t>
  </si>
  <si>
    <t>DEMONTAŽA I RUŠENJE</t>
  </si>
  <si>
    <t>XVI.</t>
  </si>
  <si>
    <t xml:space="preserve">Čišćenje prostora oko zgrade. Obračun paušalan, u stavku uključen sav potreban rad za dovršenje stavke, utovar, odvoz, te troškovi deponiranja. </t>
  </si>
  <si>
    <t>paušal.</t>
  </si>
  <si>
    <t>Ishodovanje suglasnosti i uvjeta nadležnih tijela u svrhu izmještanja i uklanjanja postojeće infrastrukture (telefon, vodovod, kanalizacija, struja…)</t>
  </si>
  <si>
    <t>kom.</t>
  </si>
  <si>
    <t>Rušenje zidova Stavka uključuje rušenje nosivih zidova, pregradnih zidova i sve stolarije koja je u njih ugrađena. Obračun po m3 zida, uključen sav potreban rad za dovršenje stavke, utovar, odvoz na gradski deponij, te troškovi deponiranja.</t>
  </si>
  <si>
    <t>Rušenje temeljne ploče i temelja Obračun po m2 poda, uključen sav potreban rad za dovršenje stavke, utovar, odvoz na gradski deponij, te troškovi deponiranja.</t>
  </si>
  <si>
    <t>VK INSTALACIJE</t>
  </si>
  <si>
    <t xml:space="preserve">NAPOMENA:
Prije davanja ponude ponuđač mora pregledati projekt te mjesto izgradnje i upisati radove koji eventualno nisu obhvačeni ovim troškovnikom.Sve stavke iz ovog područja trebaju sadržavati kompletn sastav za upotrebu. Obavezno uračunati vračanje u prvobitno stanje svih elemenata na kojima su izvršeni bilo kakvi radovi na koje su utjecali radovi na izvođenju kanalizacije i voovoda. Radove treba izvesti prema opisu troškovnika, a u stavkama gdje nije objašnjen način rada i posebne osobine finalnog produkta, izvođač je dužan pridržavati se uobičajenog načina rada, uvažavajući odredbe važećih standarda te uputa proizvođača opreme koja se ugrađuje uz obvezu izvedbe kvalitetnog proizvoda. Osim toga, izvođač je obvezan pridržavati se uputa nadzora i investitora u svim pitanjima koja se odnose na izbor i obradu materijala i način izvedbe pojedinih detalja, ukoliko to nije već detaljno opisano troškovnikom, a naročito u slučajevima kada se zahtjeva izvedba van propisanih standarda. Sav materijal za izgradnju mora biti kvalitetan i mora odgovarati  postojećim građevinskim propisima. </t>
  </si>
  <si>
    <t xml:space="preserve">U slučaju da opis pojedine stavke nije dovoljno jasan, mjerodavna je  uputa i tumačenje nadzora za građevinske i monterske dijelove predmetne građevine. Izrada i kvaliteta prema postojećim propisima HRN, EN, DIN, API, ISO, ATV-DVWK. Cijene pojedinih radova moraju sadržavati sve elemente koji određuju cijenu gotovog proizvoda, a u skladu sa odredbama troškovnika. U slučaju nabave materijala elemenata ugradnje od stranog proizvođača uz svaki dio trebaju biti upute za ugradnju, montažu, spajanje  i korištenje obavezno na hrvatskom jeziku, certifikati za svaki dio opreme i atest za cjelokupnu opremu. Odstranjivanje otpada - vlastiti preostali materijal i materijal od rušenja treba izvođač besplatno ukloniti. Moraju se poštivati odnosni propisi o zbrinjavanju posebnog otpada. Ukopavanje ili spaljivanje na gradilištu je zabranjeno. Zbrinjavanje otpada, mase od rušenja ili građevinskog otpada obuhvaća ponovno iskorištavanje sukladno propisima odnosno potrebnim mjerama skupljanja, transporta, obrade i skladištenja prema propisima i nalozima organa. zbrinjavanju. </t>
  </si>
  <si>
    <t>Otpad u smislu Nr. 4.1.12 DIN 18 299 s područja nalogodavca sastoji se od materijala koji su prije izvođenja građevinskih radova bili fizički povezani s građevinom ili građevinskim uređenjima. Izmjera prema rasutoj masi. Može se zahtijevati dokaz o urednom zbrinjavanju.</t>
  </si>
  <si>
    <t>A.</t>
  </si>
  <si>
    <t>VODOVOD</t>
  </si>
  <si>
    <t>VODOVOD-ZEMLJANI RADOVI</t>
  </si>
  <si>
    <t>Napomena* U cijenu stavki iskopa uračunati i razupiranje rovova i građevinskih jami i njihovo osiguranje. Razupiranje rovova definira se u skladu s primjenjenom tehnologijom izvođenja, a vezano na vrstu tla i problem podzemne vode. Provedbu razupiranja (drvena oplata, čelične taple ili dr. dogovara izvođač s nadzornim inženjerom, a sve na osnovu stvarnog stanja na terenu).</t>
  </si>
  <si>
    <t>Radovi moraju biti u potpunoj koordinaciji s montažom cijevi.</t>
  </si>
  <si>
    <t>Obračun po m3 obavljenih radova</t>
  </si>
  <si>
    <r>
      <t>m</t>
    </r>
    <r>
      <rPr>
        <vertAlign val="superscript"/>
        <sz val="11"/>
        <rFont val="Arial Narrow"/>
        <family val="2"/>
      </rPr>
      <t>3</t>
    </r>
  </si>
  <si>
    <t>Planiranje dna rova na kote iz nacrta , a vrši se ručno prema projektiranoj širini i padu dna rova s točnošću +/- 2 cm u materijalu kategorije prema stvarnom stanju. Iskopani materijal izbaciti van rova (cca 1m od rova). Stavkom je predviđeno, otesavanje, planiranje i djelomično nabijanje dna jarka na određene kote prema uzdužnim profilima, s izbacivanjem suvišnog materijala iz rova. Nakon izvršenog planiranja dna rova potrebno je izvršiti zbijanje dna rova do zbijenosti Ms≥80 MN/m2.</t>
  </si>
  <si>
    <r>
      <t>m</t>
    </r>
    <r>
      <rPr>
        <vertAlign val="superscript"/>
        <sz val="11"/>
        <rFont val="Arial Narrow"/>
        <family val="2"/>
      </rPr>
      <t>2</t>
    </r>
  </si>
  <si>
    <t>Izrada podloge (posteljice) za polaganje vodovodnih cijevi u dnu rova, debljine 10 cm od pijeska. Obračun po m3 podloge uključivo nabava materijala, transport, razastiranje, planiranje, te nabijanje. Posteljicu izvesti sa potrebnim stupnjem zbijenosti (mjereno po Proctoru Sz najmanje 95%).</t>
  </si>
  <si>
    <t xml:space="preserve">Nabava, doprema i zatrpavanje tj izrada obloge vodovodne cijevi nakon montaže i tlačne probe sitnim kvalitetnim  pijeskom, s nabijanjem (sve prema naputku nadzornog inženjera). Nakon položenih cijevi na isplanirano i zbijeno dno,  materijal treba nasuti do 30 cm iznad tjemena cijevi, ali tako da se ne zatrpavaju spojevi cijevi, do izvršenja tlačne probe. Tek po uspješno izvršenoj tlačnoj probi zatrpavanje se vrši do prije spomenute visine nadsloja, uz bočno nabijanje. Zahtijeva se simetrično zatrpavanje i zbijanje materijala istovremeno s obje strane cijevi. Ugrađivanje i nabijanje vršiti u slojevima od 20 cm. U stavku je uključeno eventualno prosijavanje materijala zbog potrebne korekcije granulometrijskog sastava. Utvrđivanje nasipa izvesti sa potrebnim stupnjem zbijenosti (mjereno po Proctoru Sz najmanje 95%). Obračun po m3 ugrađenog materijala. Cijena obuhvaća razvoz, ubacivanje, razastiranje i nabijanje rastresitog materijala. </t>
  </si>
  <si>
    <t>Zatrpavanje cjevovoda i građevinskih jama vrši se nakon uspješne tlačne probe. Prije zatrpavanja obvezno pregledati cjevovod i ustanoviti da nema nekih mehaničkih oštećenja ili eventualnih pomaka. Nakon toga pristupa se zatrpavanju u slojevima od 30 cm s pažljivim nabijanjem materijala prema naputku nadzornog inženjera. Materijal mora biti sitni kvalitetni  kameni materijal veličine zrna do 4mm, s nabijanjem (sve prema naputku nadzornog inženjera). Rad se predviđa dijelom ručno, a dijelom strojno. Ručno je predviđeno do 20%, a ostalo strojno. Zbijenost zatrpanog rova mora biti tolika da ne dođe do naknadnog slijegavanja tj vršiti  postepeno zbijanje do potrebnog stupnja zbijenosti Me=50 MN/m2 ili Sz 100%, kako ne bi dolazilo do naknadnog slijeganja. Obračun po m3 ugrađenog  materijala. Zatrpavanjem završnog sloja je potrebno vratiti u prvobitno stanje zatečenog stanja na terenu, tj izvršiti sve radnje za dovođenje u konačnu namjenu istog za pripremu kolničke konstrukcije na djelu dionice gdje je potrebno  (kolnička ili pješačka konstrukcija, obračunato je u projektu istih, tj. 
dovesti završni sloj u prvobitno stanje koje je narušeno 
prilikom iskopa).</t>
  </si>
  <si>
    <t>ZEMLJANI RADOVI - UKUPNO :</t>
  </si>
  <si>
    <t>VODOVOD-MONTAŽNI VODOVODNI RADOVI</t>
  </si>
  <si>
    <r>
      <t>m</t>
    </r>
    <r>
      <rPr>
        <vertAlign val="superscript"/>
        <sz val="11"/>
        <rFont val="Arial Narrow"/>
        <family val="2"/>
        <charset val="238"/>
      </rPr>
      <t>1</t>
    </r>
  </si>
  <si>
    <t>Nabava, doprema i ugradnja novih vodomjera komplet sa propusnim ventilima i svim fazonskim komadima  DN-20 za sanitarnu mrežu.</t>
  </si>
  <si>
    <t>horizont. krilni glavni vodomjer DN-20 za sanitarnu vodu</t>
  </si>
  <si>
    <t>Napomena: Stavke 1. i 2. izvodi javno</t>
  </si>
  <si>
    <t>poduzeće "Vodovod" d.o.o. Zadar.</t>
  </si>
  <si>
    <t>Nabava, doprema i ugradnja u rovove u tlu, PE-HD vodovodnih cijevi za vanjski razvod sanitarne vode, kompletno sa svim spojnim materijalom i fitinzima, a za radni tlak od 12.5 bar-a. Spajanje cijevi izvesti PE spojnicama uz pravilno uvođenje i propisanu silu stezanja.</t>
  </si>
  <si>
    <r>
      <t>m</t>
    </r>
    <r>
      <rPr>
        <vertAlign val="superscript"/>
        <sz val="11"/>
        <rFont val="Arial Narrow"/>
        <family val="2"/>
      </rPr>
      <t>1</t>
    </r>
  </si>
  <si>
    <t>PE100 PN 12.5, SDR 11 DN 32 mm</t>
  </si>
  <si>
    <t>Nabava, doprema i ugradnja PP-R polipropilenskih vodovodnih cijevi kao tip PEX-AL-PEX za hladnu sanitarnu vodu, za izvođenje instalacija horizontala i vertikala. U cijenu stavke uračunati sve potrebne fitinge (koljena, T-komade redukcije i sl.), te obujmice i držače.</t>
  </si>
  <si>
    <t>DN 15 mm (de=20mm; di=16.0mm)</t>
  </si>
  <si>
    <t>DN 20 mm (de=25mm; di=20.4mm)</t>
  </si>
  <si>
    <t>Nabava, doprema i ugradnja PP-R polipropilenskih vodovodnih cijevi kao tip  PEX-AL-PEX cijevi za toplu sanitarnu vodu i cirkulaciju, za izvođenje instalacija horizontala i vertikala. U cijenu stavke uračunati sve potrebne fitinge (koljena, Tkomade, redukcije i sl.), te obujmice i držače.</t>
  </si>
  <si>
    <t>Nabava, doprema i ugradnja spužvaste cijevne izolacije debljine 9mm kao proizvod ARNAFLEX, tip TUBOLIT. Izoliraju se cijevi hladne i tople vode I cijevi za recirkulaciju tople vode. U stavku uključiti i sav pomoćni materijal (lijepilo i sl.)</t>
  </si>
  <si>
    <t>(za cijevi de=20 mm)</t>
  </si>
  <si>
    <t>(za cijevi de=25 mm)</t>
  </si>
  <si>
    <t>Rezanje cijevi zbog postizanja određene stacionaže, pripasivanja</t>
  </si>
  <si>
    <t>kpl</t>
  </si>
  <si>
    <t>Ispitivanje instalacije vodovoda nakon polaganja i montaže cjevovoda na ispitni pritisak od 15 bara odnosno duplo većim tlakom od pogonskog (pogonski tlak daje ovlašteno komunalno poduzeće) HRN EN 805 i HRN EN 1508. Mrežu držati pod tlakom min. 2,0 sata. Ispitivanje provesti prema uputstvima “Sektora vodovoda" i tehnićkim uvjetima ovog projekta. Ispitivanje se vrši uz prisustvo nadzornog inženjera i predstavnika "Sektora vodovoda". O tlačnom ispitivanju voditi zapisnik sa potpisom izvršioca ispitivanja, nadzornog inženjera i odgovornih osoba. Rezultat tlačnog ispitivanja obvezno evidentirati u građvinski dnevnik. U stavku je uključena dobava pumpe i mjernog uređaja kao i ostalog potrebnog pribora za provedbu tlačne probe. U cijenu ulazi vodoopskrbna mreža u objektu.</t>
  </si>
  <si>
    <t>a) Prvobitno ispitivanje prije zatvaranja usjeka i rovova - rad izvođača</t>
  </si>
  <si>
    <t xml:space="preserve">Ispiranje i dezinfekcija cjevovoda prema Općim uputstvima ovlaštenog komunalnog poduzeća, sanitarnog inspektora  kao i tehničkim uvjetima  preko hidranata i komora sve prema naputku nadležnih. Dezinfekciju treba vršiti do se ne postigne kvaliteta propisana "Pravilnkom o higijenskoj ispravnosti vode koja služi za javnu opskrbu stanovništva kao vode za piće, o čemu treba dobiti atest. Dezinfekcija se smatra uspješno provedena pošto analizirani uzorak dade zadovoljavajuće rezultate. U stavku je uračunat sav utrošak vode i dezinfekcijskih sredstava.  U cijenu ulazi vodoopskrbna mreža u objektu.
</t>
  </si>
  <si>
    <t>paušal</t>
  </si>
  <si>
    <t>Sitni potrošni materijal potreban za montažu vodovodne instalacije (vijci brtve i sl.)</t>
  </si>
  <si>
    <t>B.</t>
  </si>
  <si>
    <t>KANALIZACIJA</t>
  </si>
  <si>
    <t>KANALIZACIJA-ZEMLJANI RADOVI</t>
  </si>
  <si>
    <t>Napomena* 
Sve stavke iz ovog područja trebaju sadržavati dobavu, prijenos i montažu za upotrebu.U cijenu stavki iskopa uračunati i razupiranje rovova i građevinskih jami i njihovo osiguranje. Razupiranje rovova definira se u skladu s primjenjenom tehnologijom izvođenja, a vezano na vrstu tla i problem podzemne vode. Provedbu razupiranja (drvena oplata, čelične taple ili dr. dogovara izvođač s nadzornim inženjerom, a sve na osnovu stvarnog stanja na terenu).</t>
  </si>
  <si>
    <t>Iskop tla kategorije prema stvarno utvrđenom stanju (u dogovoru sa nadzornim inžinjerom odrediti točnu kategoriju) pretpostavljeno  A(60%) i B(40%) , za rovove  i građevinske jame, cijevi i reviziona okana. Za iskop postojećeg cjevovoda obračun će se vršiti prema stvarno izvedenom stanju uz naputak nadzornog inženjera.  Iskop se uglavnom predviđa strojno, dok se ručno predviđa samo na mjestima gdje se iskop ne može izvršiti mehanizacijom, gdje se preklapaju budući podzemni objekti drugih komunalnih instalacija. (90% strojno, a 10% ručnog iskopa). Rad na iskopu obuhvaća pravilno zasjecanje bočnih strana i grubo planiranje dna rova. Naročito obratiti pažnju na širinu i dubinu rova da slijedi niveletu iskopa. Donji dio iskopa potrebno je izvesti ručno. Višak iskopa kod zadane obračunske širine za određene profile mora se uzeti u obzir, jer se to neće priznavati. Iskopano tlo odbacuje se u stranu unutar radnog pojasa i naknadno se odvozi. U stavku uljčiti eventualna crpljenja atmosferskih i/ili podzemnih voda. Odlaganje iskopanog materijala se vrši cca 1 m od rova. Stavka uključuje sve potrebne radove, sve strojeve, sav potreban materijal i 
pomočne 
radove. Na djelovima gdje se križa novi cjevovod sa postojećim 
instalacijama potrebno je vršiti pažljivo iskop, ako je potrebno i ručno.
 Prilikom iskopa na križanjima odmah izvesti zaštitu  instalacija. 
Širina rova cca 1,0m.</t>
  </si>
  <si>
    <t>Planiranje dna rov/jame na kote iz nacrta , a vrši se ručno prema projektiranoj širini i padu dna rova s točnošću +/- 2 cm u  tlu kategorije prema stvarno utvrđenom stanju. Iskopani materijal izbaciti van rova (cca 1m od rova). Stavkom je predviđeno, otesavanje, planiranje i djelomično nabijanje dna jarka na određene kote prema uzdužnim profilima, s izbacivanjem suvišnog materijala iz rova. Nakon izvršenog planiranja dna rova potrebno je izvršiti zbijanje dna rova do zbijenosti Ms≥80 MN/m2 .</t>
  </si>
  <si>
    <t>Izrada posteljice kanalskih cijevi. Izrada, dobava i ugradnja  posteljice kanalskih cijevi jednozrnatim materijalom  min 15 cm+A (fini pijesak). U poziciji je obuhvaćen dovoz i planiranje  i nabijanje vibronabijačima, tako da se dobije čvrsta podloga za ugradbu cijevi. Obračunska širina kao širina kanalskog rova, debljine  posteljice prema normalnom poprečnom profilu. Stavka obuhvaća izradu potrebnih produbljenja na mjestu spojeva cijevi. Obračun po m3 podloge uključivo nabava materijala, transport, razastiranje, planiranje, te nabijanje. Posteljicu izvesti sa potrebnim stupnjem zbijenosti (mjereno po Proctoru Sz najmanje 95%).</t>
  </si>
  <si>
    <t>Nabava, doprema i zatrpavanje tj izrada obloge odvodnih cijevi nakon montaže i ispitivanja vodonepropusnosti pijeskom, s nabijanjem (sve prema naputku nadzornog inženjera) na dijelu budućeg asfalta, uređene površine ili zelene površine 30cm iznad tjemena cijevi. Nakon položenih cijevi na isplanirano i zbijeno dno,  materijal treba nasuti do predviđene podloge za kolničku konstriukciju, ali tako da se ne zatrpavaju spojevi cijevi, do izvršenja tlačne probe. Tek po uspješno izvršenoj tlačnoj probi zatrpavanje se vrši do prije spomenute visine nadsloja, uz bočno nabijanje. Zahtijeva se simetrično zatrpavanje i zbijanje materijala istovremeno s obje strane cijevi. Ugrađivanje i nabijanje vršiti u slojevima od 20 cm.</t>
  </si>
  <si>
    <t xml:space="preserve"> U stavku je uključeno eventualno prosijavanje materijala zbog potrebne korekcije granulometrijskog sastava. Utvrđivanje nasipa izvesti sa potrebnim stupnjem zbijenosti (mjereno po Proctoru Sz najmanje 95%). Obračun po m3 ugrađenog materijala. Cijena obuhvaća razvoz, ubacivanje, razastiranje i nabijanje rastresitog materijala. Zatrpavanjem završnog sloja je potrebno vratiti u prvobitno stanje 
zatečenog stanja na terenu, tj izvršiti
 sve radnje za dovođenje u konačnu namjenu istog za pripremu 
predviđene konstrukcije ili zelene površine na djelu dionice gdje je 
potrebno  (kolnička ili 
pješačka konstrukcija, obračunato je u projektu istih, tj 
dovesti završni sloj u prvobitno stanje koje je narušeno prilikom 
iskopa).</t>
  </si>
  <si>
    <t>Zatrpavanje i nasipavanje cjevovoda  vrši se nakon uspješne tlačne probe za provjeru nepropusnosti na dijelu zelenih površina. Prije zatrpavanja obvezno pregledati cjevovod i ustanoviti da nema nekih mehaničkih oštećenja ili eventualnih pomaka. Nakon toga pristupa se zatrpavanju u slojevima od 30 cm s pažljivim nabijanjem rastresitim zamjenskim materijalom prema naputku nadzornog inženjera (predviđa se zamjenski materijal-obračun prema stvarnom stanju). Rad se predviđa dijelom ručno, a dijelom strojno. Ručno je predviđeno do 20%, a ostalo strojno. Zbijenost zatrpanog rova mora biti tolika da ne dođe do naknadnog slijegavanja tj vršiti  postepeno zbijanje do potrebnog stupnja zbijenosti Me=50 MN/m2 ili Sz 100%, kako ne bi dolazilo do naknadnog slijeganja.
Obračun po m3 ugrađenog materijala.</t>
  </si>
  <si>
    <t>KANALIZACIJA-MONTAŽA</t>
  </si>
  <si>
    <t>PVC Ø 160 mm - sanitarna</t>
  </si>
  <si>
    <t>PVC Ø 110mm - oborinska</t>
  </si>
  <si>
    <t>račve</t>
  </si>
  <si>
    <t>koljena</t>
  </si>
  <si>
    <t>Nabava, doprema i ugradnja niskošumnih PP kanalizacijskih cijevi za razvod fekalne i oborinske kanalizacije unutar objekta (sanitarni čvorovi na prizemlju i katu  te vertikale). Komplet sa gumenim brtvama i svim potrebnim pričvrsnim materijalom i obujmicama za učvršćivanje instalacija.</t>
  </si>
  <si>
    <t>PP Ø 50 mm</t>
  </si>
  <si>
    <t>K 45° Ø 50 mm</t>
  </si>
  <si>
    <t>revizija</t>
  </si>
  <si>
    <t>RGT Ø 110 mm</t>
  </si>
  <si>
    <t>sifonski luk sa gumenom brtvom SL50+GSB</t>
  </si>
  <si>
    <t>WC priključak sa gumenom brtvom, zidni izljev</t>
  </si>
  <si>
    <t>za ugradbeni vodokotlić   WC-Ø110+GB</t>
  </si>
  <si>
    <t>Nabava, doprema i ugradnja ventilacionih kapa na završetcima vertikala, za plastične cijevi.</t>
  </si>
  <si>
    <t>Ø 110 mm</t>
  </si>
  <si>
    <t>Nabava, doprema i ugradnja inox revizionih vratašaca (okna) 20x30cm. Reviziona vratašca se postavljaju na vertikalna okna za pristup revizijama na vertikalama fekalne kanalizacije, te pristup odzračnom ventilu</t>
  </si>
  <si>
    <t>Dobava i ugradnja lijevanoželjeznog poklopca s okvirom, nosivosti A15, dimenzija 60x60cm. Ugradnja na okno upojne jame.</t>
  </si>
  <si>
    <t>Štemanje šliceva za polaganje instalacije vodovoda i kanalizacije, tj štemanje, probijanje, dubljenje, ugradbe i učvršćenja na zidovima, stropovima i podovima uključujući potreban materijal.</t>
  </si>
  <si>
    <t>pauš.</t>
  </si>
  <si>
    <t>Nabava, doprema i ugradnja hidroizolacijskog materijala između cijevi i konstrukcije na probojima kroz krovnu ploču i vanjske zidove (kao Köster KB-Flex 200) koji osiguravaju vodonepropusno brtvljenje.</t>
  </si>
  <si>
    <t>kg.</t>
  </si>
  <si>
    <t xml:space="preserve"> -sanitarna odvodnja</t>
  </si>
  <si>
    <t xml:space="preserve"> -šljunak</t>
  </si>
  <si>
    <t xml:space="preserve"> -tucanik</t>
  </si>
  <si>
    <t>Nabava, doprema i ugradnja slivne kanalice za odvodnju oborinske vode sa prometne površine. Obračun po dužini ugrađene kanalice.</t>
  </si>
  <si>
    <t>Ispitivanje vodonepropusnosti fekalne kanalizacije u skladu s normom HRN EN 1610. Ispitivanje vrši tvrtka s certifikacijskim rješenjem nadležnog ministarstva.</t>
  </si>
  <si>
    <t>KANALIZACIJA-MONTAŽA-UKUPNO:</t>
  </si>
  <si>
    <t>KANALIZACIJA-BETONSKI RADOVI</t>
  </si>
  <si>
    <r>
      <t>m</t>
    </r>
    <r>
      <rPr>
        <vertAlign val="superscript"/>
        <sz val="11"/>
        <rFont val="Arial"/>
        <family val="2"/>
        <charset val="238"/>
      </rPr>
      <t>3</t>
    </r>
  </si>
  <si>
    <t>KANALIZACIJA-BETONSKI I AB RADOVI - UKUPNO:</t>
  </si>
  <si>
    <t>propusni ventil DN25</t>
  </si>
  <si>
    <t>Nabava, doprema i ugradnja u rov u tlu i spajanje nove vodovodne Č.C. cijevi DN 32mm, na cijev javne vodovodne mreže, komplet sa svim potrebnim fazonskim komadima, priključnicom i zasunom.</t>
  </si>
  <si>
    <t>PVC Ø 110mm - sanitarna</t>
  </si>
  <si>
    <t>Nabava, doprema i ugradnja PVC kanalizacijskih cijevi u rovove u tlu i podu prizemlja za dvorišni i temeljni razvod fekalne i oborinske kanalizacije od vertikala do javne odvodnje.Komplet sa original gumenim brtvama.</t>
  </si>
  <si>
    <t>K 45°Ø 160/160 mm</t>
  </si>
  <si>
    <t>K 45°Ø 160/110 mm</t>
  </si>
  <si>
    <t>RT  87°30'  Ø110/110</t>
  </si>
  <si>
    <t>RT 87°30 Ø 110/110/110 mm</t>
  </si>
  <si>
    <t>RT 87°30' Ø 50 mm</t>
  </si>
  <si>
    <t>cijevi/vertikale</t>
  </si>
  <si>
    <t>Nabava, doprema i montaža orebrenih PP revizijskih okana DN 400 mm s ugrađenim naglavcima za ulaznu i izlaznu cijev prema padovima i tlocrtnim kutevima iz uzdužnog profila. Dno baze okna je ravno. Obračun po komadu ugrađenog okna. Profili i kutevi ulaza i izlaza u okno dani su u specifikaciji okana. Obračun po komadu ugrađenog okna. - DN 400 mm visine od min 1,0 m</t>
  </si>
  <si>
    <r>
      <t xml:space="preserve">Nabava, doprema i ugradnja prefabriciranih betonskih cijevi koje će biti </t>
    </r>
    <r>
      <rPr>
        <b/>
        <sz val="11"/>
        <rFont val="Arial Narrow"/>
        <family val="2"/>
        <charset val="238"/>
      </rPr>
      <t>upojni bunari za oborinsku odvodnju</t>
    </r>
    <r>
      <rPr>
        <sz val="11"/>
        <rFont val="Arial Narrow"/>
        <family val="2"/>
        <charset val="238"/>
      </rPr>
      <t xml:space="preserve">  a na koje će se spojiti pojedinačno oborinske vertikale odnosno propadajući oborinski slivnici svake vertikale. Upjni bunari će se sastojati od betonskih prefabriciranih cijevi  unutarnjeg promjera 1,5 m, dubine cca 1,5 m, u stavku uključiti punjenje cijevi šljunkom 20 cm i  tucanikom 50 cm. odgovarajuće granulacije Obračun po komadu ugrađenog upojnog bunara.</t>
    </r>
  </si>
  <si>
    <t>Dovoz I ugradnja mastolova za parkirališne površine, max protoka 10 l/s.</t>
  </si>
  <si>
    <t>Betoniranje podložnog betona ispod mastolova10 cm.</t>
  </si>
  <si>
    <t>Betoniranje betona deb. 12 cm iznad upojnih bunara koji se nalaze ispod prometnigh površina sa otvorom za ugradnju revizijskih poklopaca upojnih bunara cca 10 cm.</t>
  </si>
  <si>
    <t>Ručnoistrojnoisjecanjefertstropnihpločasvihetaža.Stroptrebarušitipažljivouz svapotrebnaosiguranjakakonebidošlodooštečenjailiurušavanjapostojećih zidovaUcijeniuračunatisavpotrebanradradnuskelusvapotrebnaosiguranjaSvezidova.Ucijeniuračunatisavpotrebanrad,radnuskelu,svapotrebnaosiguranja.Sve deponiratinagradilišnudeponijuagredesložiti.Odvozpredviđenovomstavkom troškovnika</t>
  </si>
  <si>
    <t>Ručno i strojno isjecanje fert stropnih ploča svih etaža.Strop treba rušit i pažljivo uz sva potrebna osiguranja kako ne bi došlo do oštečenja ili urušavanja postojećih zidova. U cijen uračunat i sav potreban rad radnu skelu sva potrebna osiguranja zidova.U cijeni uračunat i sav potreban rad,radnu skelu,sva potrebna osiguranja.Sve deponirati na gradilišnu deponiju a grede složiti. Obračun po m2 krova, uključen sav potreban rad za dovršenje stavke, utovar, odvoz na  deponij, te troškovi deponiranja</t>
  </si>
  <si>
    <t>Ručno i strojno uklanjanje stubišta sve etaže.Stubište je od betona.Stube treba rušiti pažljivo uz sva potrebna osiguranja kako nebi došlo do oštečenja ili urušavanja postojećihzidova.U cijeniu računati sav potreban rad radnu skelu, sva potrebna osiguranja.Sve deponirati na gradilišn udeponiju,a konstruktivne elemente usitniti.Odvoz predviđen ¸ovom stavkom troškovnika.</t>
  </si>
  <si>
    <t>SANITARIJE</t>
  </si>
  <si>
    <t>Nabava, doprema i ugradnja umivaonika od prvoklasne keramike, u kupaonicama. Komplet sa sifonom, rozetom, kromiranim čepom odvoda, držačima, te ostalim priključnim i pričvrsnim materijalom.</t>
  </si>
  <si>
    <t>Nabava, doprema i ugradnja viseće WC školjke od prvoklasne keramike po izboru investitora sa zidnim izljevom. Komplet sa: daskom i poklopcem sa mehanizmom za meko zatvaranje, zvučnim izolatorom za odvajanje školjke od zidne keramike, te svim pričvrsnim materijalom, učvršćenjem i fugiranjem.</t>
  </si>
  <si>
    <t>Nabava, doprema i ugradnja ugradbenog vodokotlića za viseću školjku, sa samostojećim montažnim elementima u suhomontažnoj konstrukciji, s čeonim aktiviranjem, kao tip Geberit Duofix. Komplet s wc priključnim koljenom DN 90/100, te priključnim i pričvrsnim materijalom. U cijenu stavke uračunati podesivi pričvrsni profil po visini za visinu ugradbe do 112 cm.</t>
  </si>
  <si>
    <t>Nabava, doprema i ugradnja tipke za čeono aktiviranje ispiranja wc-a sa ugradbenim vodokotlićem. Tipka je za dvokoličinsko ispiranje.</t>
  </si>
  <si>
    <t>Nabava, doprema i ugradnja stojeće jednoručne miješalice tople i hladne vode za umivaonik. Komplet sa gibljivim crijevima, odvodnim setom i šipkom za zatvaranje, te priključnim i pričvrsnim materijalom.</t>
  </si>
  <si>
    <t xml:space="preserve"> -drveni krov</t>
  </si>
  <si>
    <t xml:space="preserve"> -ab krov</t>
  </si>
  <si>
    <t xml:space="preserve">a) dim 241/220-B4
</t>
  </si>
  <si>
    <t xml:space="preserve">b) dim 351/220-B5
</t>
  </si>
  <si>
    <t xml:space="preserve">c) dim 530/220-B6
</t>
  </si>
  <si>
    <t xml:space="preserve">f) dim 200/100-P2
</t>
  </si>
  <si>
    <t xml:space="preserve">d) dim 156/220-P5
</t>
  </si>
  <si>
    <t xml:space="preserve">e) dim 209/220-B2
</t>
  </si>
  <si>
    <r>
      <t xml:space="preserve">Izrada, montaža i pripasivanje </t>
    </r>
    <r>
      <rPr>
        <b/>
        <sz val="11"/>
        <rFont val="Arial Narrow"/>
        <family val="2"/>
        <charset val="238"/>
      </rPr>
      <t>dvodijelne klizne stijene</t>
    </r>
    <r>
      <rPr>
        <sz val="11"/>
        <rFont val="Arial Narrow"/>
        <family val="2"/>
        <charset val="238"/>
      </rPr>
      <t xml:space="preserve">, s jednim </t>
    </r>
    <r>
      <rPr>
        <sz val="11"/>
        <color rgb="FFFF0000"/>
        <rFont val="Arial Narrow"/>
        <family val="2"/>
      </rPr>
      <t>fiksnim i jednim klizno otklopnim dijelom</t>
    </r>
    <r>
      <rPr>
        <sz val="11"/>
        <rFont val="Arial Narrow"/>
        <family val="2"/>
        <charset val="238"/>
      </rPr>
      <t>, s izradom slijepog metalnog okvira. Dimenzije su izražene prema građevinskom otvoru.</t>
    </r>
  </si>
  <si>
    <t>a) dim 60/100 -P1</t>
  </si>
  <si>
    <t>d) dim 60/120 -P4</t>
  </si>
  <si>
    <t xml:space="preserve">b) dim 156/120+20- B1
</t>
  </si>
  <si>
    <t xml:space="preserve">b) dim 100/100-P3
</t>
  </si>
  <si>
    <t xml:space="preserve">c) dim 85/100 -P8
</t>
  </si>
  <si>
    <t>e) dim 95/220 - B9</t>
  </si>
  <si>
    <t>f) dim 137/120 - P9</t>
  </si>
  <si>
    <t xml:space="preserve">a) dim 300/120 - P7
</t>
  </si>
  <si>
    <t xml:space="preserve">c) dim 343/120 - P10
</t>
  </si>
  <si>
    <t>a) dim 196/220- B7</t>
  </si>
  <si>
    <t xml:space="preserve">b) dim 170/220 -B8
</t>
  </si>
  <si>
    <t xml:space="preserve">a) 95x220 (širina zida 25.0cm) - V9
</t>
  </si>
  <si>
    <t xml:space="preserve">d) 137x220 (širina zida 25.0cm) - V2
</t>
  </si>
  <si>
    <t xml:space="preserve">c) (100+37)x220 (širina zida 25.0cm) - V
</t>
  </si>
  <si>
    <t xml:space="preserve">b) 108x220 (širina zida  25.0cm) - V1
</t>
  </si>
  <si>
    <r>
      <t xml:space="preserve">Izrada polumontažnog </t>
    </r>
    <r>
      <rPr>
        <b/>
        <sz val="11"/>
        <rFont val="Arial Narrow"/>
        <family val="2"/>
        <charset val="238"/>
      </rPr>
      <t>kosog krova tipa"FERT"od</t>
    </r>
    <r>
      <rPr>
        <sz val="11"/>
        <rFont val="Arial Narrow"/>
        <family val="2"/>
        <charset val="238"/>
      </rPr>
      <t xml:space="preserve"> predgotovljenih gredica uzdužnom armaturom,stropnih ispuna od šuplje opeke visine 16 cm, tlačne ploče 5cm armirane sa armaturnom mrežomQ188. Gredice se postavljaju na osnom razmaku 50cm. Ako strop treba preuzeti opterečenje pregradnog zida, tada se ispod pregradnog zida u njegovom pravcu izvode dvije ili tri gredice jedna do druge da bi preuzele opterečenje zida. Poprečno na gredicu izvodi se rebro za ukručenje koje služi za jednoličniju raspodjelu opterečenja stropana glavna rebra,a izvodi se kod raspona većeg od tri metra.Sve prema statičkom izračunu.Stavka obuhva ća rad i materijal na postavljanju gredica i ispuna i podupiranju fert stropa, betoniranje tlačne ploče .Obračun po m2.</t>
    </r>
  </si>
  <si>
    <t>VODOVOD-MONTAŽNI VODOVODNI RADOVI - UKUPNO:</t>
  </si>
  <si>
    <t>KANALIZACIJA-ZEMLJANI RADOVI - UKUPNO:</t>
  </si>
  <si>
    <t>Dobava i montaža slivnika na bazi tvrdom PVC-a s pripadajućom zaštitno/kišnom rešetkom, tipa kao S-Gully PVC Set ili jednakovrijedan.-Okomiti dvostruki DN Ø=100 cm</t>
  </si>
  <si>
    <t>22.</t>
  </si>
  <si>
    <r>
      <t xml:space="preserve">Izrada i montaža </t>
    </r>
    <r>
      <rPr>
        <b/>
        <sz val="11"/>
        <rFont val="Arial Narrow"/>
        <family val="2"/>
      </rPr>
      <t xml:space="preserve">horizontalnog sakrivenog žljeba </t>
    </r>
    <r>
      <rPr>
        <sz val="11"/>
        <rFont val="Arial Narrow"/>
        <family val="2"/>
        <charset val="238"/>
      </rPr>
      <t>pocinčanim limom u boji po izboru projektanta, sa svim pomoćnim materijalom, rubnim elementima, držačima, spojnicama, vijcima itd., sve prema uputama i detaljima proizvođača, do potpune gotovosti.
Izrada i montaža koljena uračunata u cijenu.</t>
    </r>
  </si>
  <si>
    <t>Dobava i postava fasadnog kotlića oborisnke odvodnje, kvadratnog, od AL. Bojanog lima.</t>
  </si>
  <si>
    <t>Izrada i montaža kvadratičnog labuđeg vrata od AL bojanog lima, d= 0.6 mm, razvijene širine š =55 cm, dužine 210 cm. U jediničnu cijenu je uključena cijena rada i materijala sa pričvrsnim sredstvima.</t>
  </si>
  <si>
    <t xml:space="preserve">Iskop zemlje bez obzira na kotegoriju tla (definirat će se na licu mjesta uz suglasnost nadzornog inženjera) pretpostavljeno A, za rovove cjevovoda širine 1.5 m i dubine cca 1,5m i građevinske jame za upojne bunare i mastolove.  Iskop se uglavnom predviđa strojno, dok se ručno predviđa samo na mjestima gdje se iskop ne može izvršiti mehanizacijom, gdje se preklapaju budući podzemni objekti drugih komunalnih instalacija. (90% strojno, a 10% ručnog iskopa). Rad na iskopu obuhvaća pravilno zasjecanje bočnih strana i grubo planiranje dna rova. Naročito obratiti pažnju na širinu i dubinu rova da slijedi niveletu iskopa. Donji dio iskopa potrebno je izvesti ručno. Višak iskopa kod zadane obračunske širine za određene profile mora se uzeti u obzir, jer se to neće priznavati. Uračunati ustavku i eventualno crpljenje atmosferskih i podzemnih voda. Iskopano tlo odbacuje se u stranu unutar radnog pojasa i naknadno se odvozi. Odlaganje iskopanog materijala se vrši cca 1 m od rova. Stavka uključuje sve potrebne radove, strojeve i materijal. </t>
  </si>
  <si>
    <t>Nabava, doprema i ugradnja električnih bojlera za pripremu tople vode zapremine 80 i 10 l. Komplet sa gibljivim crijevima i ventilima.</t>
  </si>
  <si>
    <t xml:space="preserve"> -80 l</t>
  </si>
  <si>
    <t xml:space="preserve"> -10 l</t>
  </si>
  <si>
    <t>XVII.</t>
  </si>
  <si>
    <t>Nabava, doprema i ugradnja pisoara sa komplet opremom.</t>
  </si>
  <si>
    <r>
      <t>Pokrivanje krova mediteran crijepom tipa NEXE ili jednako vrijedni, na ranije položene privijene letve s učvrščivanjem crijepa za letve pocinčanim čavlima. U stavku uključiti potrebnu izolaciju krovne konstrukcije:</t>
    </r>
    <r>
      <rPr>
        <b/>
        <sz val="11"/>
        <rFont val="Arial Narrow"/>
        <family val="2"/>
        <charset val="238"/>
      </rPr>
      <t xml:space="preserve"> toplinsku izolaciju(mineralna vuna deb: 10 cm)  i sloj hidroizolacije (vodonepropusnu paropropusnu foliju) izvedene na daščanoj oplati</t>
    </r>
    <r>
      <rPr>
        <sz val="11"/>
        <rFont val="Arial Narrow"/>
        <family val="2"/>
        <charset val="238"/>
      </rPr>
      <t xml:space="preserve">. Sve prema priloženoj dokumentaciji.Obračun po m2 mjereno po kosini. 
</t>
    </r>
  </si>
  <si>
    <t>XVIII.</t>
  </si>
  <si>
    <t>ELEKTRO</t>
  </si>
  <si>
    <t>Pozicija</t>
  </si>
  <si>
    <t/>
  </si>
  <si>
    <t>Jed. mjere</t>
  </si>
  <si>
    <t>Količina</t>
  </si>
  <si>
    <t>Jedinična cijena</t>
  </si>
  <si>
    <t>Ukupni iznos</t>
  </si>
  <si>
    <t>1.1</t>
  </si>
  <si>
    <t>ELEKTRO  PROCJENA RADOVA I MATERIJALA</t>
  </si>
  <si>
    <t>1.11.</t>
  </si>
  <si>
    <t>PRIPREMNI RADOVI</t>
  </si>
  <si>
    <t>1.11.1</t>
  </si>
  <si>
    <t xml:space="preserve">Demontiranje postojećeg  limenog ormara GRMO i cjelokupne opreme u njemu. </t>
  </si>
  <si>
    <t>Prilikom demontaže osigurati rad u beznaponskom stanju, a glavni napojni kabel građevine uzemljiti i kratko spojiti. Nakon demontiranja demontiranu opremu odvesti na deponij.</t>
  </si>
  <si>
    <t>1.11.2</t>
  </si>
  <si>
    <t>Demontiranje elektro opreme: cca. 20 jednopolnih prekidača; cca. 20 jednopolnih priključnica, cca. 20 rasvjetnih armatura... U cijenu uračunati i  odvoz demontirane opreme na deponij.</t>
  </si>
  <si>
    <t>PRIPREMNI RADOVI  UKUPNO</t>
  </si>
  <si>
    <t>1.12.</t>
  </si>
  <si>
    <t>GRAĐEVNI I ZEMLJANI RADOVI</t>
  </si>
  <si>
    <t>1.12.1</t>
  </si>
  <si>
    <t>Razbijanje asfaltnog sloja prometnice uz prethodno pilanje ivice kanala. Pilanje kanala vršiti tako da se omogući neometan promet ljudi. Nakon razbijanja, razbijeni sloj asfalta odvesti na deponiju.</t>
  </si>
  <si>
    <t>Širina pilanja i razbijanja asfaltnog sloja:</t>
  </si>
  <si>
    <t>- širine 0,40 m</t>
  </si>
  <si>
    <t>m</t>
  </si>
  <si>
    <t>1.12.2</t>
  </si>
  <si>
    <t>Strojni iskop kabelskih kanala bez obzira na kategoriju terena. Dno poravnato i pripremljeno za pješčani nasip. Nakon polaganja kabela, bakarnog užeta i pribora, kanal zatrpati i teren poravnati. Višak materijala odvesti na deponiju.</t>
  </si>
  <si>
    <t xml:space="preserve"> Dimenzije kanala (širinaxdubina) su:</t>
  </si>
  <si>
    <t>- dubine 0,5 (m) i širine pri dnu 0,4 (m)</t>
  </si>
  <si>
    <t>1.12.3</t>
  </si>
  <si>
    <t xml:space="preserve">Ručni iskop kabelskih kanala bez obzira na kategoriju terena za potrebe polaganja kabela od glavnog razvodnog ormara do etažnih ormara. Dno poravnato i pripremljeno za pješčani nasip. </t>
  </si>
  <si>
    <t>Nakon polaganja kabela,  i pribora, kanal zatrpati i prekriti cementnim mortom/zemljom ovisno o kategoriji terena. Višak materijala odvesti na deponiju.Dno i vrh kanala propisno nabiti strojem za nabijanje.
Dimenzije kanala (širinaxdubina) su:</t>
  </si>
  <si>
    <t>- dubine 0,9 (m) i širine pri dnu 0,4 (m)</t>
  </si>
  <si>
    <t>1.12.4</t>
  </si>
  <si>
    <t>Dobava kabelske posteljice od sitnog pijeska. Izrada posteljice treba biti u dvije faze po 0,15 m, prije polaganja i poslije polaganja kabela.</t>
  </si>
  <si>
    <r>
      <t>m</t>
    </r>
    <r>
      <rPr>
        <vertAlign val="superscript"/>
        <sz val="10"/>
        <rFont val="Arial"/>
        <family val="2"/>
        <charset val="238"/>
      </rPr>
      <t>3</t>
    </r>
  </si>
  <si>
    <t>1.12.5</t>
  </si>
  <si>
    <t>Dobava i ugradnja u zemljani kanal 40cm iznad PVC štitnika prije zatrpavanja kanala trake upozorenja</t>
  </si>
  <si>
    <t>1.12.6</t>
  </si>
  <si>
    <t>Dobava i ugradba nakon pologanja kabela   PVC štitnika.</t>
  </si>
  <si>
    <t>1.12.7</t>
  </si>
  <si>
    <t>Dobava i polaganje vodonepropusne, otporne na kemikalije i kiseline, te  velike otpornost na udarce (visoka čvrstoća i žilavost) f 110 (mm) za potrebe spajanja EE kabela do priključnog ormara. U cijenu uključiti i spojni pribor.</t>
  </si>
  <si>
    <t>1.12.8</t>
  </si>
  <si>
    <t>Dobava i polaganje vodonepropusne, otporne na kemikalije i kiseline, te  velike otpornost na udarce (visoka čvrstoća i žilavost) f 50 (mm) za potrebe spajanja. U cijenu uključiti i PEHD spojni pribor.</t>
  </si>
  <si>
    <t>1.12.9</t>
  </si>
  <si>
    <r>
      <t xml:space="preserve">Izrada betonskog šahta vanjskih dim. 90x90x115 (cm), betonom marke MB20. U cijenu uračunati i: svu oplatu, armaturu i poklopac od lijevanog željeza dimenzija 60x60 (cm); izradu otvora za uvod (PVC cijevi </t>
    </r>
    <r>
      <rPr>
        <sz val="10"/>
        <rFont val="Symbol"/>
        <family val="1"/>
        <charset val="2"/>
      </rPr>
      <t>f</t>
    </r>
    <r>
      <rPr>
        <sz val="10"/>
        <rFont val="Tahoma"/>
        <family val="2"/>
      </rPr>
      <t xml:space="preserve"> 110(mm)) prema tlocrtu temelja.</t>
    </r>
  </si>
  <si>
    <t>1.12.10</t>
  </si>
  <si>
    <t>Saniranje gradilišta te odvoz viška materijala iz iskopa na deponiju.</t>
  </si>
  <si>
    <t>GRAĐEVNI I ZEMLJANI RADOVI  UKUPNO</t>
  </si>
  <si>
    <t>1.13.</t>
  </si>
  <si>
    <t>EE RADOVI (NAPAJANJE, RAZVOD EL. ENERGIJE...)</t>
  </si>
  <si>
    <t>1.13.1</t>
  </si>
  <si>
    <t>Sudjelovanje tj. pripomoć u dogovoru između INVESTITORA i HEP DP-a pio konačnom definiranju vršne snage, načina i mjesta priključka građevine.</t>
  </si>
  <si>
    <t>U cijenu uključiti koordinaciju i sva fizička konačna spajanja na stani korisnika vezana za priključak te pripomoć HEP DP djelatnicima. U cijenu nije uključena vrijednost vršne snage građevine koju plaća sam investitor.</t>
  </si>
  <si>
    <t>1.13.2</t>
  </si>
  <si>
    <t>Dobava i ugradba tipskog KPMO/GRMO namjenjenog smještaju priključno mjerne opreme.</t>
  </si>
  <si>
    <t>kompl.</t>
  </si>
  <si>
    <t>(vlasništvo DP-ELEKTRA )</t>
  </si>
  <si>
    <t>U ormar ugraditi - kombinirani odvodnik munje i prenapona, tip 1+2;  280V;40kA, izvedba 3+NPE
kompaktni prekidač 100A, 3p, 50kA sa naponskim okidačem  - kom 1</t>
  </si>
  <si>
    <t>- EZ osigurač 6/25A 1p    kom  1</t>
  </si>
  <si>
    <t>-jednopolna podnožja sa visokoučinskim osiguračima- 4 kom
-Jednofazno dvotarifno brojilo 63-100A, sa automatskim prebacivanjem tarifa MTU - 4 kom</t>
  </si>
  <si>
    <t xml:space="preserve"> kompl (3 komada)  2 NV00  50-100 A                 Kom 4</t>
  </si>
  <si>
    <t>Ormar mora uz to imati:
- opomenske tablice
- natpisi na vratima (ime ormara, zaštita)
- natpisi na svim sklopnim elementima i kabelima
- PVC džep za jednopolnu shemu ormara i shemu razvoda
  koje moraju biti plastificirane i uvezane u PVC ibico sustav</t>
  </si>
  <si>
    <t>Napomena: natpisi izrađeni od PVC pločica.</t>
  </si>
  <si>
    <t>Ormare ožičiti do potpune funkcionalnosti, te izdati ispitne listove za iste.</t>
  </si>
  <si>
    <t>Dobava i ugradba zidnog metalnog razvodnog ormara RP-Tic, RP-Ambulanta, IP30 . Predvidjeti ormar sa 30% rezerve. Ormar je sa ključem.</t>
  </si>
  <si>
    <t>Oprema:
- limitator (OSO)(ugrađuje DP "Elektra" ) 
'- kombinirani odvodnik struje munje i prenapona tip 2+3; izvedba 1+NPE, 280V;10-12,5kA  kom1
 zaštitni uređaj diferencijalne struje KZS 2 pol  63/0,03A - kom1</t>
  </si>
  <si>
    <t xml:space="preserve"> - signalne sijalice  - kom 3</t>
  </si>
  <si>
    <t>- automatski osigurači:
 - 6 kA -B16 -  "B" tip  16A   1p      kom    8
 - 6 kA -B10 -  "B" tip  10A   1p      kom   3
 - 6 kA -B6 -  "B" tip  6A   1p      kom    3</t>
  </si>
  <si>
    <t>rasvjetna svjetiljka unutar ormara  - kom 1</t>
  </si>
  <si>
    <t>-ventilator sa termostatom - kom 1</t>
  </si>
  <si>
    <t>-priključnica unutar ormara - kom 1</t>
  </si>
  <si>
    <t>- sklopnik 40A, 3p, 230V - kom 1</t>
  </si>
  <si>
    <t>- grebenasta sklopka 1-0-2 unutar ormara - kom 1
- lukomat sa vanjskom sondom - kom 1</t>
  </si>
  <si>
    <t>Sva oprema mora biti certificirana. Na ormaru nakon opremanja kao cjelini izvršiti tipska ispitivanja.</t>
  </si>
  <si>
    <t>Ormare ožičiti do potpune funkcionalnosti (redne stezaljke, sabirnice, vodilice kabela), te izdati ispitne listove za iste.</t>
  </si>
  <si>
    <t>Dobava i ugradba zidnog metalnog razvodnog ormara RP-Mjesni, IP30 . Predvidjeti ormar sa 30% rezerve. Ormar je sa ključem.</t>
  </si>
  <si>
    <t>- automatski osigurači:
 - 6 kA -B16 -  "B" tip  16A   1p      kom    8
 - 6 kA -B10 -  "B" tip  10A   1p      kom   3
 - 6 kA -B6 -  "B" tip  6A   1p      kom    3
 - 6 kA -C40-  "C" tip 40A   1p      kom    1</t>
  </si>
  <si>
    <t>Dobava i ugradba zidnog metalnog razvodnog ormara RP-Mjesni1, IP30 . Predvidjeti ormar sa 30% rezerve. Ormar je sa ključem.</t>
  </si>
  <si>
    <t>Oprema:
 zaštitni uređaj diferencijalne struje KZS 2 pol  63/0,03A - kom 1</t>
  </si>
  <si>
    <t>- automatski osigurači:
 - 6 kA -B16 -  "B" tip  16A   1p      kom   8
 - 6 kA -B10 -  "B" tip  10A   1p      kom    3
 - 6 kA -B6 -  "B" tip  6A   1p      kom    3</t>
  </si>
  <si>
    <t>1.13.4</t>
  </si>
  <si>
    <r>
      <t xml:space="preserve">Dobava i ugradba na mjestu proboja kroz požarne zone elemenata vatrotpornosti E90 </t>
    </r>
    <r>
      <rPr>
        <sz val="10"/>
        <rFont val="Tahoma"/>
        <family val="2"/>
      </rPr>
      <t>za sprečavanje prodora požara:</t>
    </r>
  </si>
  <si>
    <t>- protupožarne žbuke HSM-S (20kg) E120</t>
  </si>
  <si>
    <t>- protupožarnog punila za male rupe HSM-SP (0,31l) E120</t>
  </si>
  <si>
    <t>- protupožarnih indetifikacijskih pločica</t>
  </si>
  <si>
    <t>- protupožarnog punila za pojedinačne akbele FPS-SP (0,3l) F90</t>
  </si>
  <si>
    <t>1.13.5</t>
  </si>
  <si>
    <r>
      <t>Dobava, polaganje i spajanje kabela tipa Cu 50mm</t>
    </r>
    <r>
      <rPr>
        <vertAlign val="superscript"/>
        <sz val="10"/>
        <rFont val="Tahoma"/>
        <family val="2"/>
      </rPr>
      <t>2</t>
    </r>
    <r>
      <rPr>
        <sz val="10"/>
        <rFont val="Tahoma"/>
        <family val="2"/>
      </rPr>
      <t>.</t>
    </r>
  </si>
  <si>
    <t>1.13.6</t>
  </si>
  <si>
    <r>
      <t>Dobava, polaganje i spajanje kabela kabel upotrebu na otvorenom , pod zemljom, u vodi, unutar objekata, u kabelskim kanalima, u betonu, u uvjetima gdje se ne očekuju teža mehanička opterećenja 5x16mm</t>
    </r>
    <r>
      <rPr>
        <vertAlign val="superscript"/>
        <sz val="10"/>
        <rFont val="Arial"/>
        <family val="2"/>
        <charset val="238"/>
      </rPr>
      <t>2</t>
    </r>
    <r>
      <rPr>
        <sz val="10"/>
        <rFont val="Arial"/>
        <family val="2"/>
        <charset val="238"/>
      </rPr>
      <t xml:space="preserve">. </t>
    </r>
  </si>
  <si>
    <t xml:space="preserve">Otpornost prema gorenju: Kabel je samogasiv, bez halogena, bez ispuštanja otrovnih i korozivnih plinova u slučaju požara
Samogasivost: IEC 60332-1 
Bezhalogenost: IEC 60754-1 
Nekorozivni plinovi izgaranja: IEC 60754-2 
Niska gustoća dima: IEC 61034-2 </t>
  </si>
  <si>
    <r>
      <t>Dobava, polaganje i spajanje kabela kabel upotrebu na otvorenom , pod zemljom, u vodi, unutar objekata, u kabelskim kanalima, u betonu, u uvjetima gdje se ne očekuju teža mehanička opterećenja 5x10mm</t>
    </r>
    <r>
      <rPr>
        <vertAlign val="superscript"/>
        <sz val="10"/>
        <rFont val="Arial"/>
        <family val="2"/>
        <charset val="238"/>
      </rPr>
      <t>2</t>
    </r>
    <r>
      <rPr>
        <sz val="10"/>
        <rFont val="Arial"/>
        <family val="2"/>
        <charset val="238"/>
      </rPr>
      <t xml:space="preserve">. </t>
    </r>
  </si>
  <si>
    <t>1.13.7</t>
  </si>
  <si>
    <t>Dobava, polaganje i spajanje kabela kabel upotrebu na otvorenom , pod zemljom, u vodi, unutar objekata, u kabelskim kanalima, u betonu, u uvjetima gdje se ne očekuju teža mehanička opterećenja 5x6mm2.</t>
  </si>
  <si>
    <t>Otpornost prema gorenju: Kabel je samogasiv
prema IEC 60332-1 / EN 60332-1 (prije EN 50265-2-1) / VDE
0482-332-1 (prije VDE 0482-265-2-1, isto DIN VDE 0472 dio
804 test metoda B)</t>
  </si>
  <si>
    <t>1.13.8</t>
  </si>
  <si>
    <t>Dobava, polaganje i spajanje kabela bez halogena, bez ispuštanja otrovnih i korozivnih plinova u slučaju požara, ne širi plamen u okomitom snopu kabela, očuvana električna funkcija sustava u zadanom vremenu  90min 3x1,5mm2.</t>
  </si>
  <si>
    <t>EE RADOVI (NAPAJANJE, RAZVOD EL. ENERGIJE...)  UKUPNO</t>
  </si>
  <si>
    <t>1.14.</t>
  </si>
  <si>
    <t>ELEKTROINSTALACIJA  RASVJETE</t>
  </si>
  <si>
    <t>1.14.1</t>
  </si>
  <si>
    <t>Dobava i polaganje PVC instalacijske cijevi</t>
  </si>
  <si>
    <t>-  samogasiva fleksibilna plastična cijev za teška mehanička opterećenja od termoplasta HDP narančaste boje. Otporna na udarce, pritisak i vanjske utjecaje kao što su voda, ulje, građevinski materijal i korozivne tvari - fi 20</t>
  </si>
  <si>
    <t>Temperaturne primjene od -5º do 90º C.
Za sve instalacije u zgradama, polaganje u zidove od nezapaljivog materijala ili betona.Prvenstvena upotreba u betonskoj gradnji</t>
  </si>
  <si>
    <t>1.14.2</t>
  </si>
  <si>
    <t>Dobava i polaganje kabela. 
U cijenu uračunati i: PVC kutije (prolazne i razdjelne), uvlačenje u PVC cijevi, i zalijevanje cementnim mortom do nivoa gletanja nakon polaganja kabela u šlicevima</t>
  </si>
  <si>
    <r>
      <t xml:space="preserve"> Kabeli tipa:
instalacijski kabel pogodan za upotrebu u kućanstvu i industriji. Polaže se u, na ili ispod žbuke, u zidove ili u beton, bez naročite mehaničke zaštite, ali ne u suhi ili prenapregnuti beton halogen free 3x1,5 mm</t>
    </r>
    <r>
      <rPr>
        <vertAlign val="superscript"/>
        <sz val="10"/>
        <rFont val="Arial"/>
        <family val="2"/>
        <charset val="238"/>
      </rPr>
      <t>2</t>
    </r>
  </si>
  <si>
    <r>
      <t xml:space="preserve"> -  halogen free 5x1,5 mm</t>
    </r>
    <r>
      <rPr>
        <vertAlign val="superscript"/>
        <sz val="10"/>
        <rFont val="Arial"/>
        <family val="2"/>
        <charset val="238"/>
      </rPr>
      <t>2</t>
    </r>
  </si>
  <si>
    <t>Dobava i ugradba na visinu 1,1 (m) od poda p/ž kutija, sa nosivim okvirom i poklopcem "bijela" (kombinirati modularno prema setovima u tlocrtu)</t>
  </si>
  <si>
    <t>- modul "dva" sa: 
- jednim običnim 10A
-  nosač 
-maska 
-  kutija broj modula prema tlocrtu (modularno)</t>
  </si>
  <si>
    <t>- modul "dva" sa: 
- jednim izmjeničnim (modul-2) 10A
-  nosač 
-maska 
-  kutija broj modula prema tlocrtu (modularno)</t>
  </si>
  <si>
    <t>- modul "dva" sa: 
- jednim križnim (modul-2) 10A
-  nosač 
-maska 
-  kutija broj modula prema tlocrtu (modularno)</t>
  </si>
  <si>
    <t>- modul "dva" sa: 
- jednim običnim 10A
-  nosač 
-maska 
-  kutija broj modula prema tlocrtu (modularno, IP65)</t>
  </si>
  <si>
    <t xml:space="preserve"> modul "tri" sa: 
- tri obična  (modul-1/16A), cod. 14001
-  nosač cod. 14613
-maska cod. 14653.01
-signalna sijalica 00936.A - 3kom
- oznaka bojler - 
- oznaka svjetlo- 14021.L
- oznaka grijalica - 
- ugradna kutija V71303</t>
  </si>
  <si>
    <t>1.14.3</t>
  </si>
  <si>
    <t>Dobava, ugradba i spajanje</t>
  </si>
  <si>
    <t>- stropna/ nadgradna svjetiljka 28W, LED,IP55</t>
  </si>
  <si>
    <t xml:space="preserve">- stropna nadgradna svjetiljka  LED_37w_4000K, IP 20 </t>
  </si>
  <si>
    <t>1.14.4</t>
  </si>
  <si>
    <t>Dobava  i ugradba ventilatora..</t>
  </si>
  <si>
    <t>1.14.5</t>
  </si>
  <si>
    <t>Dobava, ugradba i spajanje fotoosjetljivog senzora na fasadi građevine sa meh. zaštitom</t>
  </si>
  <si>
    <t>1.14.6</t>
  </si>
  <si>
    <t>Dobava, ugradba i spajanje u funkcionalnu cjelinu IC 360 senzora za manipuliranje rasvjetom na ulazima .</t>
  </si>
  <si>
    <t>ELEKTROINSTALACIJA  RASVJETE  UKUPNO</t>
  </si>
  <si>
    <t>1.15.</t>
  </si>
  <si>
    <t>PANIK RASVJETA</t>
  </si>
  <si>
    <t>1.15.1</t>
  </si>
  <si>
    <t>Dobava i polaganje kabela za potrebe sigurnosne rasvjete. U cijenu uračunati i: PVC kutije (prolazne i razdjelne), uvlačenje u PVC cijevi, i zalijevanje cementnim mortom do nivoa gletanja nakon polaganja kabela u šlicevima.</t>
  </si>
  <si>
    <t xml:space="preserve"> Kabeli tipa instalacijski kabel pogodan za upotrebu u kućanstvu i industriji. Polaže se u, na ili ispod žbuke, u zidove ili u beton, bez naročite mehaničke zaštite, ali ne u suhi ili prenapregnuti beton:</t>
  </si>
  <si>
    <r>
      <t>- halogen free  3x1,5 mm</t>
    </r>
    <r>
      <rPr>
        <vertAlign val="superscript"/>
        <sz val="10"/>
        <rFont val="Tahoma"/>
        <family val="2"/>
      </rPr>
      <t>2</t>
    </r>
  </si>
  <si>
    <t>1.15.2</t>
  </si>
  <si>
    <t>Dobava, ugradba i spajanje u funkcionalnu cjelinu sigurnosne svjetiljke  (bijela), 3h, 8W, 230 V~ . Komplet sa akumulatorima. Bijele svjetiljke moraju imati na sebi crvenu točku ili crvenu traku. IP 65.</t>
  </si>
  <si>
    <t>PANIK RASVJETA  UKUPNO</t>
  </si>
  <si>
    <t>1.16.</t>
  </si>
  <si>
    <t>SIGURNOSNA  INSTALACIJA</t>
  </si>
  <si>
    <t>1.16.1</t>
  </si>
  <si>
    <t>Dobava i montiranje isklopnog tipkala crvene boje na žutoj podlozi za isključenje el. energije u nuždi (NC kontakt) IP44. Ugradbu izvesti kompletno s izradom male nadstrešnice za zaštitu od izravnih atmosferskih padavina.</t>
  </si>
  <si>
    <t>SIGURNOSNA  INSTALACIJA  UKUPNO</t>
  </si>
  <si>
    <t>1.17.</t>
  </si>
  <si>
    <t xml:space="preserve">ELEKTROINSTALACIJA UTIČNICA </t>
  </si>
  <si>
    <t>1.17.1</t>
  </si>
  <si>
    <t>Kabeli tipa:</t>
  </si>
  <si>
    <r>
      <t>- instalacijski kabel pogodan za upotrebu u kućanstvu i industriji. Polaže se u, na ili ispod žbuke, u zidove ili u beton, bez naročite mehaničke zaštite, ali ne u suhi ili prenapregnuti beton halogen free  3x2,5 mm</t>
    </r>
    <r>
      <rPr>
        <vertAlign val="superscript"/>
        <sz val="10"/>
        <rFont val="Arial"/>
        <family val="2"/>
        <charset val="238"/>
      </rPr>
      <t>2</t>
    </r>
  </si>
  <si>
    <r>
      <t>- Dobava, polaganje i spajanje kabela kabel za statičnu upotrebu na otvorenom (sa zaštitom od direktnog ultraljubičastog zračenja), pod zemljom, u vodi, unutar objekata, u kabelskim kanalima, u betonu halogen free  5x2,5 mm</t>
    </r>
    <r>
      <rPr>
        <vertAlign val="superscript"/>
        <sz val="10"/>
        <rFont val="Tahoma"/>
        <family val="2"/>
      </rPr>
      <t>2</t>
    </r>
  </si>
  <si>
    <t>1.17.2</t>
  </si>
  <si>
    <t>Dobava i ugradba::
-  samogasiva fleksibilna plastična cijev za teška mehanička opterećenja od termoplasta HDP narančaste boje. Otporna na udarce, pritisak i vanjske utjecaje kao što su voda, ulje, građevinski materijal i korozivne tvari - fi 20</t>
  </si>
  <si>
    <t>1.17.3</t>
  </si>
  <si>
    <t>Dobava i ugradba na visinu 0,4 (m) od poda priključnice , boja okvira prema želji investitora</t>
  </si>
  <si>
    <t>- modul "dva" sa: 
- priključnica L+N+Pe - 16A, 230V, "child protection"
-  nosač  modul 2
-maska modul 2
- konusna kutija fi 60</t>
  </si>
  <si>
    <t>- modul "četiri" sa: 
- 2x priključnica L+N+Pe - 16A, 230V, "child protection"
-  nosač modul 4
-maska kutija modul 4
-ugradna kutija  modul 4</t>
  </si>
  <si>
    <t>- modul "dva" sa: 
- priključnica modul 2
-maska  IP55
- konusna kutija fi 60</t>
  </si>
  <si>
    <t>1.17.4</t>
  </si>
  <si>
    <t>Dobava i ugradba priključne opreme. U cijenu uračunati sav spojni i priključni pomoćni materijal.</t>
  </si>
  <si>
    <t>- trofazne kutije za stalni spoj, dim.
  100x100x50 (mm), sa sabirnicom i uvodnicama</t>
  </si>
  <si>
    <t>1.17.5</t>
  </si>
  <si>
    <t>Izvedba spoja sa vanjskom klima jedinicom</t>
  </si>
  <si>
    <t>1.17.6</t>
  </si>
  <si>
    <t>Izvedba spoja sa zidnom el. grijalicom</t>
  </si>
  <si>
    <t>1.17.7</t>
  </si>
  <si>
    <t>Spajanje bojlera</t>
  </si>
  <si>
    <t>ELEKTROINSTALACIJA UTIČNICA   UKUPNO</t>
  </si>
  <si>
    <t>1.18.</t>
  </si>
  <si>
    <t>TELEFONSKA  I RAČUNALNA INSTALACIJA</t>
  </si>
  <si>
    <t>1.18.1</t>
  </si>
  <si>
    <t>Dobava i ugradba - prenaponska zaštita za telekomunikacijski sustav 120V;15kA, ugradnja na dovodni vodič,  ili drugi odgovarajući proizvod - kom1</t>
  </si>
  <si>
    <t>komplet</t>
  </si>
  <si>
    <t>- LSA regleta sa 10 mjesta; 180V;5kA, - kom1</t>
  </si>
  <si>
    <t>1.18.2</t>
  </si>
  <si>
    <t>Dobava i ugradba na fasadi razvodnog telefonskog priključnog ormara ITO sa LSA-PLUS tehnikom spajanja - 1x regleta MIS 1b  kabelskim uvodnicama i vratima sa tipskom bravicom i ključem</t>
  </si>
  <si>
    <t>1.18.3</t>
  </si>
  <si>
    <t xml:space="preserve">Dobava i ugradba zidnog multimedijalnog ormara kao Hager (stambena jedinica): 
Oprema ormara :
-patch priključnice RJ45 na din šini - 8kom
-prenaponska zaštita
-predvidjeti mjesto za ISDN </t>
  </si>
  <si>
    <t>1.18.4</t>
  </si>
  <si>
    <t>- Dobav i ugradba samogasiva fleksibilna plastična cijev za teška mehanička opterećenja od termoplasta HDP narančaste boje. Otporna na udarce, pritisak i vanjske utjecaje kao što su voda, ulje, građevinski materijal i korozivne tvari - fi 20</t>
  </si>
  <si>
    <t>1.18.5</t>
  </si>
  <si>
    <r>
      <t>Dobava i polaganje  kabela UTP CAT 6e 4x2x0,6mm</t>
    </r>
    <r>
      <rPr>
        <vertAlign val="superscript"/>
        <sz val="10"/>
        <rFont val="Arial"/>
        <family val="2"/>
        <charset val="238"/>
      </rPr>
      <t>2</t>
    </r>
    <r>
      <rPr>
        <sz val="10"/>
        <rFont val="Arial"/>
        <family val="2"/>
        <charset val="238"/>
      </rPr>
      <t xml:space="preserve"> . U cijenu uračunati i izradu utora za polaganje cijevi</t>
    </r>
  </si>
  <si>
    <t>1.18.6</t>
  </si>
  <si>
    <t>Dobava i polaganje  kabela 1x4 nitni, FRNC/LSOH, OM1 50/125μm . U cijenu uračunati i: radove štemanja i izradu šliceva za polaganje i ugradbu PVC kutija (prolaznih i razdjelnih), PVC cijevi, spajanja sa spojnim priborom, PVC vezice...</t>
  </si>
  <si>
    <t>Nakon polaganja PVC cijevi sa kabelom šliceve zaliti cementnim mortom i dovesti do nivoa gletanja.Kabeli tipa:</t>
  </si>
  <si>
    <t>1.18.7</t>
  </si>
  <si>
    <t>Dobava i ugradba mrežene priključnice u  p/ž module prema specifikaciji 
- modul "četiri" sa: 
- 2x RJ 45 priključnica 
-  nosač modul 4
-maska modul 4
-ugradna kutija modul 4</t>
  </si>
  <si>
    <t>1.18.8</t>
  </si>
  <si>
    <t xml:space="preserve">Dobava i p/ž ugradba TK razvodne kutije na vertikali: 398x169x70 mm </t>
  </si>
  <si>
    <t>TELEFONSKA  I RAČUNALNA INSTALACIJA  UKUPNO</t>
  </si>
  <si>
    <t>1.19.</t>
  </si>
  <si>
    <t>SATV/TV/FM - INSTALACIJA</t>
  </si>
  <si>
    <t>1.19.1</t>
  </si>
  <si>
    <t>Dobava, ugradba i stavljanje u funkcionalnu cjelinu p/ž P-SATV ormarića MIS 1b "MICOS" na fasadi građevine za potrebe naknadnog priključka na kabelsku.</t>
  </si>
  <si>
    <t>1.19.2</t>
  </si>
  <si>
    <t>Dobava i ugradnja antenskog stupa komplet sa sidrenjem sa slijedećom opremom:
- satelitska parabola GIBERTINI AL 105 cm: kom 1,
- LNB quatro digital. 0,6 db: kom 2,
- držač LNB-a: kom 1,
- UHF za zemaljske programe ISKRA U47X: kom 1,
- FM antena: kom 1</t>
  </si>
  <si>
    <t>- VHF antena: kom 1</t>
  </si>
  <si>
    <t>1.19.3</t>
  </si>
  <si>
    <t>Dobava i ugradnja u RP-TV ormara  :</t>
  </si>
  <si>
    <t>- programskog pojačala Hirschman CMU 128: kom 1
- podesivo kanalno pojačalo 24 modula: kom 1</t>
  </si>
  <si>
    <t>- produžni kabel sa katodnim odvodnicim prenapona klase "D"sa
  tri priključnice 16A/230V
- konektori i sitni spojni materijal: paušalno</t>
  </si>
  <si>
    <t>1.19.4</t>
  </si>
  <si>
    <t>1.19.5</t>
  </si>
  <si>
    <t>Puštanje i ispitivanje signala na svim utičnicama građevine.</t>
  </si>
  <si>
    <t>1.19.6</t>
  </si>
  <si>
    <t>Zaštita i uzemljenje antenskog sustava na gromobranski vod građevine.</t>
  </si>
  <si>
    <t>1.19.7</t>
  </si>
  <si>
    <t>Sitni spojni materijal.</t>
  </si>
  <si>
    <t>1.19.8</t>
  </si>
  <si>
    <t>Dobava, ugradnja i spajanje antenske utičnice krajnje SATV-TV-FM 
u  p/ž module stavke 1.14.7.  prema specifikaciji</t>
  </si>
  <si>
    <t>1.19.9</t>
  </si>
  <si>
    <t xml:space="preserve">Dobava i polaganje koaksijalnog kabela  RG 6 75 Ohma , u cijeni i izrada utora za polaganje cijevi sa kabelom </t>
  </si>
  <si>
    <t>SATV/TV/FM - INSTALACIJA  UKUPNO</t>
  </si>
  <si>
    <t>1.110.</t>
  </si>
  <si>
    <t xml:space="preserve">LPS - SUSTAV </t>
  </si>
  <si>
    <t>1.110.1</t>
  </si>
  <si>
    <r>
      <t>Iskop kabelskog kanala u terenu VI  ktg. dubine 0,8 (m) i širine pri dnu 0,3 (m). Dno poravnatao i pripremljeno za glineni zasip. Nakon polaganja trakastog Cu 50 mm</t>
    </r>
    <r>
      <rPr>
        <vertAlign val="superscript"/>
        <sz val="10"/>
        <rFont val="Tahoma"/>
        <family val="2"/>
      </rPr>
      <t>2</t>
    </r>
    <r>
      <rPr>
        <sz val="10"/>
        <rFont val="Tahoma"/>
        <family val="2"/>
      </rPr>
      <t xml:space="preserve"> uzemljivača, kanal zatrpati, nabiti materijal i teren poravnati.</t>
    </r>
  </si>
  <si>
    <t>Višak materijala odvesti na deponiju do 5km.</t>
  </si>
  <si>
    <t>1.110.2</t>
  </si>
  <si>
    <r>
      <t>Izrada posteljice (za trakasti Cu 50 mm</t>
    </r>
    <r>
      <rPr>
        <vertAlign val="superscript"/>
        <sz val="10"/>
        <rFont val="Tahoma"/>
        <family val="2"/>
      </rPr>
      <t>2</t>
    </r>
    <r>
      <rPr>
        <sz val="10"/>
        <rFont val="Tahoma"/>
        <family val="2"/>
      </rPr>
      <t xml:space="preserve"> uzemljivač) od gline njenim razastiranjem u dvije faze po 0,10 (m) prije i poslije polaganja trakastog uzemljivača.</t>
    </r>
  </si>
  <si>
    <r>
      <t>m</t>
    </r>
    <r>
      <rPr>
        <vertAlign val="superscript"/>
        <sz val="10"/>
        <rFont val="Tahoma"/>
        <family val="2"/>
      </rPr>
      <t>3</t>
    </r>
  </si>
  <si>
    <t>1.110.3</t>
  </si>
  <si>
    <t>Dobava i polaganje u iskopani kanal Cu uže 50 mm</t>
  </si>
  <si>
    <t>U cijenu uračunati i križne spojnice koje je nakom ugradbe potrebno zaliti olovom, i vrelim bitumenom</t>
  </si>
  <si>
    <t>1.110.4</t>
  </si>
  <si>
    <t>Dobava i ugradba stapne hvataljke l=2,00m sa izoliranim odstojnikom</t>
  </si>
  <si>
    <t>1.110.5</t>
  </si>
  <si>
    <t>Dobava i ugradba prokrom fi 8 žice (mm) za izvedbu hvataljki i dozemnih odvoda (do mjernog spoja).U cijeni i krovni /zidni nosači, u cijeni i križne spojnice</t>
  </si>
  <si>
    <t>LPS - SUSTAV   UKUPNO</t>
  </si>
  <si>
    <t>1.111.</t>
  </si>
  <si>
    <t>ZAVRŠNI  RADOVI  I  ISPITIVANJA</t>
  </si>
  <si>
    <t>1.111.1</t>
  </si>
  <si>
    <t xml:space="preserve">Organizacija gradilišta (skladištenje opreme i materijala, ograđivanje, označavanje i zaštita gradilišta i sl.). </t>
  </si>
  <si>
    <t>1.111.2</t>
  </si>
  <si>
    <t xml:space="preserve">Komplet elektro ispitivanja jake  i slabe struje </t>
  </si>
  <si>
    <t>instalacije uzemljenja unutarnjih masa te izdavanje certifikata  i atesta za svu ugrađenu opremu i materijale</t>
  </si>
  <si>
    <t>Funkcionalno ispitivanje. Izjave...</t>
  </si>
  <si>
    <t>1.111.3</t>
  </si>
  <si>
    <t>Izrada stručnih podloga izvedenog stanja (elektro podloge):
- jaka struja 
-rasvjeta
- LPS instalacija
- TK instalacija</t>
  </si>
  <si>
    <t>ZAVRŠNI  RADOVI  I  ISPITIVANJA  UKUPNO</t>
  </si>
  <si>
    <t>REKAPITULACIJA PO RADOVIMA</t>
  </si>
  <si>
    <t>ELEKTRO TROŠKOVNIK</t>
  </si>
  <si>
    <t>UKUPNO</t>
  </si>
  <si>
    <t>PDV (25%)</t>
  </si>
  <si>
    <t>SVEUKUPNO</t>
  </si>
  <si>
    <t>-</t>
  </si>
  <si>
    <t>TD: 07-10GHV-22-STR</t>
  </si>
  <si>
    <t>Glavni projekt termotehničkih instalacija</t>
  </si>
  <si>
    <t>Svi u ovim uvodnim odredbama navedeni radovi, materijali i usluge uračunati su u jedinične cijene, te se ne zaračunavaju posebno.</t>
  </si>
  <si>
    <t>Ponuđač je dužan ponuditi sve stavke ovog troškovnika, bez iznimke. Ponude s nepopunjenim stavkama, ili s pogrešno množenim, odnosno zbrojenim cijenama i količinama, smatrat će se nevažećima.</t>
  </si>
  <si>
    <t xml:space="preserve">Ponuđač nije dužan ponuditi proizvode/tipove navedene u stavkama ovog troškovnika, ali je za sve zamjenske proizvode/tipove dužan prilikom nuđenja priložiti dokaz o jednakovrijednosti. Smatra se da je jednakovrijednost zadovoljena ukoliko su ponuđenim proizvodom/tipom zadovoljeni, bez iznimke, svi traženi parametri, uz istu ili bolju kakvoću. </t>
  </si>
  <si>
    <t xml:space="preserve">Ukoliko opis stavke nije u potpunosti sukladan navedenom tipu proizvoda, ponuđač je dužan prije davanja ponude zatražiti pojašnjenje od projektanta. U suprotnom, smatra se da je ponudio upravo proizvod koji je predviđen projektom. </t>
  </si>
  <si>
    <t>Ponuđač radova na strojarskim instalacijama dužan je u jedinične cijene uračunati trošak voditelja radova, koji može biti samo diplomirani inženjer strojarstva s najmanje 5 godina radnog iskustva u struci i položenim stručnim ispitom. Rješenje o imenovanju voditelja radova mora biti ovjereno od odgovorne osobe tvrtke izvoditelja, kao i od imenovane osobe, te skupa s uvjerenjem o položenom stručnom ispitu imenovane osobe dostavljeno nadzornom inženjeru za strojarske instalacije, prije početka radova.</t>
  </si>
  <si>
    <t>Voditelj radova dužan je prije početka radova pregledati i proučiti projektnu dokumentaciju, te pisanim putem upozoriti nadzornog inženjera na greške koje je uočio.</t>
  </si>
  <si>
    <t>Izvoditelj radova dužan je radove izvoditi prema odobrenom projektu, uputama nadzornog inženjera upisanim u građevinski dnevnik, te pravilima struke i važećim propisima.</t>
  </si>
  <si>
    <t>Izvoditelj radova dužan je voditi građevinski dnevnik, koji mora stalno biti na gradilištu, a ovjeravaju ga voditelj radova i nadzorni inženjer.</t>
  </si>
  <si>
    <t>Izvoditelj radova dužan je jednom mjesečno vršiti izmjeru izvršenih radova, i izmjerene količine sa svim dokaznicama unijeti u građevinsku knjigu, koju ovjeravaju voditelj radova i nadzorni inženjer nakon provjere dokaznica.</t>
  </si>
  <si>
    <t>Izvoditelj radova dužan je sve izmjene koje su odobrene od nadzornog inženjera, odnosno projektanta upisom u građevinski dnevnik, unijeti u projekt izvedenog stanja, te ga priložiti dokumentaciji za tehnički pregled, skupa s pisanom suglasnošću od projektanta.</t>
  </si>
  <si>
    <t>Voditelj radova dužan je napisati završnu izjavu izvoditelja, zapisnik o primopredaji radova, te sudjelovati na tehničkom pregledu.</t>
  </si>
  <si>
    <t>Izvoditelj radova dužan je provoditi sve mjere zaštite na radu i zaštite od požara, a za njihovo provođenje odgovoran je voditelj radova.</t>
  </si>
  <si>
    <t>Ukoliko nije drukčije navedeno, sve stavke troškovnika obuhvaćaju dobavu i ugradnju.</t>
  </si>
  <si>
    <t>Ukoliko nije drukčije navedeno, svi radovi odvijaju se na visini do 3,5 m. U jediničnim cijenama uračunata je nabava, izrada, demontaža i odvoz, kao i korištenje skele, ukoliko je potrebna.</t>
  </si>
  <si>
    <t>Ukoliko nije drukčije navedeno, u jediničnim cijenama uračunat je trošak horizontalnog i vertikalnog transporta, kao i  skladištenja materijala, opreme i alata na gradilištu, te trošak čišćenja gradilišta.</t>
  </si>
  <si>
    <t>Ukoliko nije drukčije navedeno, u jediničnim cijenama uračunati su atesti za svu ugrađenu opremu i materijal, atesti zavarivača, atesti o tlačnim i funkcionalnim probama, kao i atesti o kvaliteti radnog okoliša i sigurnosti rukovanja postrojenjem, izdani od ovlaštenih ustanova.</t>
  </si>
  <si>
    <t>Ukoliko nije drukčije navedeno, u jediničnim cijenama uračunato je puštanje postrojenja u pogon od strane ovlaštenog servisa, te probni pogon.</t>
  </si>
  <si>
    <t>Ukoliko nije drukčije navedeno, u jediničnim cijenama uračunata je izrada svih potrebnih shema, uputa za rukovanje i održavanje, te obuka korisnika.</t>
  </si>
  <si>
    <t>Ukoliko nije drukčije navedeno, u jediničnim cijenama uračunati su svi pomoćni građevinski radovi skupa s potrebnim materijalom, kao što su izrada proboja kroz zidove i ploče, kanala u tlu, utora u zidovima i sl. kao i njihovo zatrpavanje nakon ugradnje instalacija.</t>
  </si>
  <si>
    <t>Ukoliko nije drukčije navedeno, u jediničnim cijenama uračunat je sav spojni i pričvrsni pomoćni materijal, potreban za ugradnju instalacije.</t>
  </si>
  <si>
    <t>Ukoliko nije drukčije navedeno, u jediničnim cijenama uračunat je sav trošak organizacije radilišta, trošak potrebne energije, vode i odvodnje.</t>
  </si>
  <si>
    <t>POZ.</t>
  </si>
  <si>
    <t>OPIS</t>
  </si>
  <si>
    <t>JED.MJERE</t>
  </si>
  <si>
    <t>KOL.</t>
  </si>
  <si>
    <t>CIJENA</t>
  </si>
  <si>
    <t>1.0.0.</t>
  </si>
  <si>
    <t>Cijevni razvod i puštanje u pogon</t>
  </si>
  <si>
    <t>1.1.0.</t>
  </si>
  <si>
    <t>Dobava i ugradnja predizolirane bakrene cijevi u kolutu za freonsku instalaciju plinske i tekuće faze namjenjene za rashladni medij R-410A . U kompletu sa spojnicama i koljenima, spojnim i pričvrsnim materijalom. Cijevi moraju biti odmašćene, očišćene i osušene prije ugradnje.</t>
  </si>
  <si>
    <t>1.1.1.</t>
  </si>
  <si>
    <t xml:space="preserve"> Φ 6,4 mm</t>
  </si>
  <si>
    <t>1.1.2.</t>
  </si>
  <si>
    <t xml:space="preserve"> Φ 9,5 mm</t>
  </si>
  <si>
    <t>1.1.3.</t>
  </si>
  <si>
    <t xml:space="preserve"> Φ 15,9 mm</t>
  </si>
  <si>
    <t>1.1.4.</t>
  </si>
  <si>
    <t xml:space="preserve"> Φ 12,7 mm</t>
  </si>
  <si>
    <t>2.0.0.</t>
  </si>
  <si>
    <t xml:space="preserve"> Vanjske jedinice</t>
  </si>
  <si>
    <t>2.1.0.</t>
  </si>
  <si>
    <t xml:space="preserve"> (R-32)</t>
  </si>
  <si>
    <t>2.1.1.</t>
  </si>
  <si>
    <t>Dobava i ugradnja vanjska jedinica multi split sustava, s radnom tvari R-32, za spajanje do 2 unutarnje jedinice, namjenjena za vanjsku montažu - zaštićena od vremenskih utjecaja, s ugrađenim inverter kompresorom, zrakom hlađenim kondenzatorom i svim potrebnim elementima za zaštitu i kontrolu.</t>
  </si>
  <si>
    <t>Slijedećih tehničkih karakteristika:</t>
  </si>
  <si>
    <t>Sezonska učinkovitost (u skladu s EN14825)</t>
  </si>
  <si>
    <t>Napomena: Podaci o sezonskoj učinkovitosti odnose se na najnepovoljniju multi primjenu</t>
  </si>
  <si>
    <t>Hlađenje:</t>
  </si>
  <si>
    <t>Qh (maks./nom.) = 5,5/5,00 kW</t>
  </si>
  <si>
    <t>SEER= 8,80/8,51</t>
  </si>
  <si>
    <t>Pdesign (maks./min.)= 5,00/3,00 kW</t>
  </si>
  <si>
    <t>Oznaka energetske učinkovitosti: A+++</t>
  </si>
  <si>
    <t>Grijanje:</t>
  </si>
  <si>
    <t>Qg (maks./nom.)= 6,3/5,6 kW</t>
  </si>
  <si>
    <t>SCOP= 4,79/4,61</t>
  </si>
  <si>
    <t>Pdesign (maks./min.)= 4,20/3,30 kW</t>
  </si>
  <si>
    <t>Oznaka energetske učinkovitosti: A++</t>
  </si>
  <si>
    <t>Protok zraka hlađenje: 20,0 - 37,0 m3/min</t>
  </si>
  <si>
    <t>Protok zraka grijanje: 34 m3/min</t>
  </si>
  <si>
    <t>Nivo zvučnog tlaka: hlađenje: 48 dBA</t>
  </si>
  <si>
    <t>Nivo zvučnog tlaka: grijanje: 50 dBA</t>
  </si>
  <si>
    <t>Nivo zvučne snage: hlađenje: 60 dB(A)</t>
  </si>
  <si>
    <t>Nivo zvučne snage: grijanje: 62 dB(A)</t>
  </si>
  <si>
    <t>Dimenzije: 852 x 350 mm ; h = 552 mm</t>
  </si>
  <si>
    <t>Težina: 41 kg</t>
  </si>
  <si>
    <t>Maksimalna duljina cjevovoda od unutarnje do vanjske jedinice 20 m i visinski 15 m.</t>
  </si>
  <si>
    <t>Maksimalna ukupna duljina sustava: 30 m</t>
  </si>
  <si>
    <t>Priključak R-32: tekuća faza: 6,4x2 mm</t>
  </si>
  <si>
    <t>Priključak R-32: plinovita faza: 9,5 mm</t>
  </si>
  <si>
    <t>Radno područje: hlađenje: od -10 do 46°C</t>
  </si>
  <si>
    <t>Radno područje: grijanje: od -15 do 24°C</t>
  </si>
  <si>
    <t>Napajanje : 220-240 V / 50 Hz ~1</t>
  </si>
  <si>
    <t>2.1.2.</t>
  </si>
  <si>
    <t>Dobava i ugradnja vanjska jedinica multi split sustava, s radnom tvari R-32, za spajanje do 4 unutarnje jedinice, namjenjena za vanjsku montažu - zaštićena od vremenskih utjecaja, s ugrađenim inverter kompresorom,  zrakom hlađenim kondenzatorom i svim potrebnim elementima za zaštitu i kontrolu.</t>
  </si>
  <si>
    <t>Qh (maks./nom.) = 9,79/8,0 kW</t>
  </si>
  <si>
    <t>SEER= 8,55/6,96</t>
  </si>
  <si>
    <t>Pdesign (maks./min.)= 8,0/3,0 kW</t>
  </si>
  <si>
    <t>Oznaka energetske učinkovitosti: A+++/A++</t>
  </si>
  <si>
    <t>Qg (maks./nom.) = 11,53/9,6 kW</t>
  </si>
  <si>
    <t>SCOP= 4,80/3,87</t>
  </si>
  <si>
    <t>Pdesign (maks./min.)= 6,23/3,27 kW</t>
  </si>
  <si>
    <t>Oznaka energetske učinkovitosti: A++/A</t>
  </si>
  <si>
    <t>Protok zraka hlađenje: 24,1 – 49.1 m3/min</t>
  </si>
  <si>
    <t>Protok zraka grijanje: 24,1 – 47,8 m3/min</t>
  </si>
  <si>
    <t>Nivo zvučnog tlaka: grijanje: 49 dBA</t>
  </si>
  <si>
    <t>Nivo zvučne snage: 61 dB(A)</t>
  </si>
  <si>
    <t>Dimenzije: 958 x 340 mm ; h = 734 mm</t>
  </si>
  <si>
    <t>Težina: 67 kg</t>
  </si>
  <si>
    <t>Maksimalna duljina cjevovoda od unutarnje do vanjske jedinice 25 m i 15 m visinski.</t>
  </si>
  <si>
    <t>Maksimalna ukupna duljina sustava: 70 m</t>
  </si>
  <si>
    <t>Priključak R-32: tekuća faza: 6,35x4 mm</t>
  </si>
  <si>
    <t>Priključak R-32: plinovita faza: 9,5x1 mm</t>
  </si>
  <si>
    <t>Priključak R-32: plinovita faza: 12,7x1 mm</t>
  </si>
  <si>
    <t>Priključak R-32: plinovita faza: 15,9x2 mm</t>
  </si>
  <si>
    <t>2.1.3.</t>
  </si>
  <si>
    <t>Dobava i ugradnja vanjska jedinica multi split sustava, s radnom tvari R-32, za spajanje do 5 unutarnjih jedinica, namjenjena za vanjsku montažu - zaštićena od vremenskih utjecaja, s ugrađenim inverter kompresorom, zrakom hlađenim kondenzatorom i svim potrebnim elementima za zaštitu i kontrolu.</t>
  </si>
  <si>
    <t>Qh (maks./nom.) = 10,70/9,00 kW</t>
  </si>
  <si>
    <t>SEER= 8,58/7,08</t>
  </si>
  <si>
    <t>Pdesign (maks./min.) = 9,90/3,00 kW</t>
  </si>
  <si>
    <t>Qg (maks./nom.) = 11,94/10,00 kW</t>
  </si>
  <si>
    <t>SCOP= 4,68/3,86</t>
  </si>
  <si>
    <t>Pdesign (maks./min.) = 6,46/3,50 kW</t>
  </si>
  <si>
    <t>Protok zraka hlađenje: 24,1 – 49,1 m3/min</t>
  </si>
  <si>
    <t>Protok zraka grijanje: 24,1 – 50,4 m3/min</t>
  </si>
  <si>
    <t>Nivo zvučnog tlaka: hlađenje: 52 dBA</t>
  </si>
  <si>
    <t>Nivo zvučnog tlaka: grijanje: 52 dBA</t>
  </si>
  <si>
    <t>Nivo zvučne snage: 64 dB(A)</t>
  </si>
  <si>
    <t>Težina: 68 kg</t>
  </si>
  <si>
    <t>Maksimalna duljina cjevovoda od unutarnje do vanjske jedinice 25 m i visinski 15 m.</t>
  </si>
  <si>
    <t>Maksimalna ukupna duljina sustava: 75 m</t>
  </si>
  <si>
    <t>Priključak R-32: tekuća faza: 6,35x5 mm</t>
  </si>
  <si>
    <t>Priključak R-32: plinovita faza: 9,5x2 mm</t>
  </si>
  <si>
    <t>3.0.0.</t>
  </si>
  <si>
    <t xml:space="preserve"> Unutarnje jedinice</t>
  </si>
  <si>
    <t>3.1.0.</t>
  </si>
  <si>
    <t>Dobava i ugradnja profesionalna unutarnja zidna jedinica s maskom predviđena za montažu na zid, opremljena ventilatorom, 5-brzinskim elektromotorom, izmjenjivačem topline s direktnom ekspanzijom freona, te svim potrebnim elementima za filtriranje, zaštitu, kontrolu i regulaciju uređaja i temperature, s ugrađenim WiFi modulom za upravljanje uređajem putem mobilne aplikacije. Uređaj je opremljen dvozonskim inteligentnim okom za dvosmjernu prostornu detekciju s funkcijom poboljšanog istrujavanja zraka korištenjem Coanda efekta, filterom od titanijevog apatita i srebrnim filterom za pročišćavanje zraka kako bi osigurala najbolju kvalitetu unutrašnjeg zraka. Funkcija "Heat Boost" omogućava 14% brže zagrijavanje prostorije u odnosu na druge klima uređaje. Pomoću dodatnog adaptera, jedinicu je moguće povezati na centralni nadzor, KNX ili Modbus. Jedinica posjeduje i patentiranu Flash Streamer tehnologiju koja uklanja neugodne mirise, viruse i bakterije. Najnovijim studijama potvrđena je djelotvornost Flash Streamer tehnologije i u uklanjanju koronavirusa (SARS-CoV-2), do 99.97% nakon 3 sata ozračivanja. Rashladno sredstvo je R-32.</t>
  </si>
  <si>
    <t>3.1.1.</t>
  </si>
  <si>
    <t>Tehničke karakteristike uređaja:</t>
  </si>
  <si>
    <t>Qh= 1,7 kW</t>
  </si>
  <si>
    <t>Qg= 1,9 kW</t>
  </si>
  <si>
    <t>N = 0,023 / 0,029 kW - 230 V - 50 Hz</t>
  </si>
  <si>
    <t>Protok zraka hlađenje: 4,3 - 10,5 m3/min</t>
  </si>
  <si>
    <t>Protok zraka grijanje: 6,2 - 9,3 m3/min</t>
  </si>
  <si>
    <t>Nivo zvučnog tlaka: hlađenje: 19 - 41 dBA</t>
  </si>
  <si>
    <t>Nivo zvučnog tlaka: grijanje: 20 - 39 dBA</t>
  </si>
  <si>
    <t>Nivo zvučne snage: hlađenje: 57 dB(A)</t>
  </si>
  <si>
    <t>Nivo zvučne snage: grijanje: 54 dB(A)</t>
  </si>
  <si>
    <t>Dimenzije: (ŠxDxV)=(778x272x295) mm</t>
  </si>
  <si>
    <t>Težina: 10 kg</t>
  </si>
  <si>
    <t>Boja kućišta: bijela</t>
  </si>
  <si>
    <t>Priključak R-32: tekuća faza: 6,35 mm</t>
  </si>
  <si>
    <t>Priključak R-32: plinovita faza: 9,50 mm</t>
  </si>
  <si>
    <t>Stavka uključuje bežični daljinski upravljač sa 7-dnevnim timerom i ugrađenim WiFi sučeljem.</t>
  </si>
  <si>
    <t>3.1.2.</t>
  </si>
  <si>
    <t>Qh = 2,5 kW (1,3-3,2)</t>
  </si>
  <si>
    <t>Qg = 2,8 kW (1,3-4,7)</t>
  </si>
  <si>
    <t>N = 0,022/ 0,025 kW - 230 V - 50 Hz</t>
  </si>
  <si>
    <t>Protok zraka hlađenje: 4,1 - 10,5 m3/min</t>
  </si>
  <si>
    <t>Protok zraka grijanje: 4,9 - 9,8 m3/min</t>
  </si>
  <si>
    <t>Priključak tekuća faza: 6,35 mm</t>
  </si>
  <si>
    <t>Priključak plinovita faza: 9,5 mm</t>
  </si>
  <si>
    <t>Radni medij: R-32</t>
  </si>
  <si>
    <t>3.1.3.</t>
  </si>
  <si>
    <t>Qh = 6,00 (1,70 -  7,00) kW</t>
  </si>
  <si>
    <t>Qg = 7,0 (1,70 - 8,00) kW</t>
  </si>
  <si>
    <t>N = 0,032 / 0,035 kW - 230 V - 50 Hz</t>
  </si>
  <si>
    <t>Protok zraka hlađenje: 9,1 – 16,7 m3/min</t>
  </si>
  <si>
    <t>Protok zraka grijanje: 11,1 – 16,5 m3/min</t>
  </si>
  <si>
    <t>Nivo zvučnog tlaka: hlađenje: 30 - 46 dBA</t>
  </si>
  <si>
    <t>Nivo zvučnog tlaka: grijanje: 33 - 45 dBA</t>
  </si>
  <si>
    <t>Nivo zvučne snage: grijanje: 59 dB(A)</t>
  </si>
  <si>
    <t>Dimenzije: (ŠxDxV)=(998x292x299) mm</t>
  </si>
  <si>
    <t>Težina: 14,5 kg</t>
  </si>
  <si>
    <t>Priključak plinovita faza: 12,7 mm</t>
  </si>
  <si>
    <t>4.0.0.</t>
  </si>
  <si>
    <t>4.1.0.</t>
  </si>
  <si>
    <t>Profesionalna unutarnja zidna jedinica s maskom predviđena za montažu na zid, opremljena ventilatorom, 5-brzinskim elektromotorom, izmjenjivačem topline s direktnom ekspanzijom freona, te svim potrebnim elementima za filtriranje, zaštitu, kontrolu i regulaciju uređaja i temperature, s ugrađenim WiFi modulom za upravljanje uređajem putem mobilne aplikacije. Uređaj je opremljen dvozonskim inteligentnim okom za dvosmjernu prostornu detekciju s funkcijom poboljšanog istrujavanja zraka korištenjem Coanda efekta, filterom od titanijevog apatita i srebrnim filterom za pročišćavanje zraka kako bi osigurala najbolju kvalitetu unutrašnjeg zraka. Funkcija "Heat Boost" omogućava 14% brže zagrijavanje prostorije u odnosu na druge klima uređaje. Pomoću dodatnog adaptera, jedinicu je moguće povezati na centralni nadzor, KNX ili Modbus. Jedinica posjeduje i patentiranu Flash Streamer tehnologiju koja uklanja neugodne mirise, viruse i bakterije. Najnovijim studijama potvrđena je djelotvornost Flash Streamer tehnologije i u uklanjanju koronavirusa (SARS-CoV-2), do 99.97% nakon 3 sata ozračivanja. Rashladno sredstvo je R-32.</t>
  </si>
  <si>
    <t>Vanjska jedinica split sustava, namijenjena za vanjsku montažu - zaštićena od vremenskih utjecaja, s ugrađenim inverter kompresorom, zrakom hlađenim kondenzatorom i svim potrebnim elementima za zaštitu, kontrolu i regulaciju uređaja i funkcionalni rad. Rashladno sredstvo je R-32.</t>
  </si>
  <si>
    <t>4.1.1.</t>
  </si>
  <si>
    <t>Zajedničke tehničke karakteristike sustava:</t>
  </si>
  <si>
    <t>Nazivna učinkovitost (hlađenje 35°C/27°C, grijanje 7°C/20°C)</t>
  </si>
  <si>
    <t>Qh = 7,1 kW (2,3 - 8,5)</t>
  </si>
  <si>
    <t>EER= 3,03</t>
  </si>
  <si>
    <t>Oznaka energetske učinkovitosti: B</t>
  </si>
  <si>
    <t>N (nom) = 2,34 kW  / 230 V - 50 Hz</t>
  </si>
  <si>
    <t>Qg = 8,20 kW (2,3 - 10,20)</t>
  </si>
  <si>
    <t>COP= 3,19</t>
  </si>
  <si>
    <t>Oznaka energetske učinkovitosti: D</t>
  </si>
  <si>
    <t>N (nom) = 2,57 kW / 230 V - 50 Hz</t>
  </si>
  <si>
    <t>Godišnja potrošnja: 1.172 kWh</t>
  </si>
  <si>
    <t>Pdesign= 7,10 kW</t>
  </si>
  <si>
    <t>SEER= 6,20</t>
  </si>
  <si>
    <t>Godišnja potrošnja energije: 407 kWh</t>
  </si>
  <si>
    <t>Pdesign= 6,20 kW</t>
  </si>
  <si>
    <t>SCOP= 4,10</t>
  </si>
  <si>
    <t>Oznaka energetske učinkovitosti: A+</t>
  </si>
  <si>
    <t>Godišnja potrošnja energije: 2.117 kWh</t>
  </si>
  <si>
    <t>Priključak plinovita faza: 15,9 mm</t>
  </si>
  <si>
    <t>Unutarnja jedinica:</t>
  </si>
  <si>
    <t>N = 0,054 / 0,060 kW - 230 V - 50 Hz</t>
  </si>
  <si>
    <t>Protok zraka hlađenje: 10,0 – 16,9 m3/min</t>
  </si>
  <si>
    <t>Protok zraka grijanje: 11,6 –  17,7 m3/min</t>
  </si>
  <si>
    <t>Nivo zvučnog tlaka: hlađenje: 32 - 47 dBA</t>
  </si>
  <si>
    <t>Nivo zvučnog tlaka: grijanje: 34 - 46 dBA</t>
  </si>
  <si>
    <t>Nivo zvučne snage: grijanje: 61 dB(A)</t>
  </si>
  <si>
    <t>Dimenzije:(ŠxDxV)=(998x292x299) mm</t>
  </si>
  <si>
    <t>Vanjska jedinica:</t>
  </si>
  <si>
    <t>Nivo zvučne snage: 67 dBA</t>
  </si>
  <si>
    <t>Nivo zvučnog tlaka: hlađenje: 47 dBA</t>
  </si>
  <si>
    <t>Nivo zvučnog tlaka: grijanje: 48 dBA</t>
  </si>
  <si>
    <t>Dimenzije: (ŠxDxV)=(954x401x734) mm</t>
  </si>
  <si>
    <t>Težina: 55 kg</t>
  </si>
  <si>
    <t>Maksimalna duljina cjevovoda od unutarnje do vanjske jedinice 30 m, a  visinski 20 m.</t>
  </si>
  <si>
    <t>Napajanje: 220 - 240 V / 50 Hz ~1</t>
  </si>
  <si>
    <t>Stavka uključuje bežični daljinski upravljač sa 7-dnevnim timerom i WiFi sučelje.</t>
  </si>
  <si>
    <t>4.2.</t>
  </si>
  <si>
    <t>Dobava i ugradnja nosača za vanjsku klima jedinicu za ugradnju na ravni krov. Nosač mora biti izrađen od plastičnog materijala ili od nehrđajućeg čelika.</t>
  </si>
  <si>
    <t>- nosač, nehrđajući čelik</t>
  </si>
  <si>
    <t>Napomena: nuditi jedan ili drugi nosač.</t>
  </si>
  <si>
    <t>4.3.</t>
  </si>
  <si>
    <t>Dobava i ugradnja ugradbeni sifon za klima uređaje  zajedno s kućištem i poklopcem, dimenzije 100x100mm, ugradbena dubina 60mm, dimenzija priključka DN32.</t>
  </si>
  <si>
    <t>Stavka uključuje utičnu brtvu (manžeta) DN32/Ø20 za spoj fleksibilne cijevi za odvod kondenzata.</t>
  </si>
  <si>
    <t>4.4.</t>
  </si>
  <si>
    <t>Dobava i ugradnja PVC 32 cijevi za odvodnju kondenzata iz unutarnjih jedinica klima uređaja. Stavka uključuje i spužvastu toplinsku izolaciju debljine 6 mm kao i sve potrebne fazonske komade.</t>
  </si>
  <si>
    <t>4.5.</t>
  </si>
  <si>
    <t>Dobava i ugradnja fleksibilna petoslojna korugirana aluminijska cijev za spajanje ventilatora (priključni vod) i ZOV ventila na glavni vod u skladu s normom DIN 18017-3.</t>
  </si>
  <si>
    <t>Klasa zapaljivosti A1 prema DIN 4102.</t>
  </si>
  <si>
    <t>Tehnički podaci</t>
  </si>
  <si>
    <t>Maks. radni tlak: 2.500 Pa</t>
  </si>
  <si>
    <t>Materijal: Aluminij</t>
  </si>
  <si>
    <t>Težina: 0,4 kg</t>
  </si>
  <si>
    <t>Promjer: 80 mm</t>
  </si>
  <si>
    <t>4.6.</t>
  </si>
  <si>
    <t>Dobava i ugradnja okrugli (spiralno falcani) kanali izrađeni iz čelične pocinčane trake debljine prema DIN 24191, uključivo koljena, T-komade, račve, deflektorske kape itd. kao i ovješenja, obujmice, potrebna ukrućenja, čelične profile, čeličnu užad i slično. Pri dnu svake vertikale izvesti priključak za ispuštanje kondenzata.</t>
  </si>
  <si>
    <t>- Ø100</t>
  </si>
  <si>
    <t>4.7.</t>
  </si>
  <si>
    <t xml:space="preserve">Dobava i ugradnja odsisni ventilator za kupaonicu s opcijom namještanja odgode uključivanja i vremena naknadnog rada. </t>
  </si>
  <si>
    <t>Proizvod slijedećih tehničkih značajki:</t>
  </si>
  <si>
    <t>- Protok: 78 m³/h / 92 m³/h</t>
  </si>
  <si>
    <t>- U/I/f: 230 V / 0,06 A / 50 Hz</t>
  </si>
  <si>
    <t>- Nom. snaga: 6 / 8 W</t>
  </si>
  <si>
    <t>- Zaštita: IP 55</t>
  </si>
  <si>
    <t>- Razina zvučnog tlaka: 27 dB(A) / 32 dB(A)</t>
  </si>
  <si>
    <t>Dobava i ugradnja ventilaciona rešetka, prikladna za ugradnju u vratno krilo, za prestrujavanje zraka između prostorija. Sastoji se od čeonog okvira s jednim redom nepomičnih, kutnih lamela, koje omogućuju neprovidnost. Ugradnja preko vidljivog vijčanog pričvršćenja (upuštena rupa). Navedeno: najmanja dopuštena slobodna površina rešetke u cm2.</t>
  </si>
  <si>
    <t>Materijal izrade: eloksirani aluminij.</t>
  </si>
  <si>
    <t>Nepoznata debljina vratnog krila 43-65 mm.</t>
  </si>
  <si>
    <t>Rešetka s protuokvirom.</t>
  </si>
  <si>
    <t>a×b×c [mm]= 225x125</t>
  </si>
  <si>
    <t>4.8.</t>
  </si>
  <si>
    <t>Dobava i ugradnja vanjska, protukišna rešetka za ugradnju na zid.</t>
  </si>
  <si>
    <t>Proizvođač  slijedećih tehničkih značajki:</t>
  </si>
  <si>
    <t>Nom. promjer: 100 mm</t>
  </si>
  <si>
    <t>Materijal: plastika, otporna na kišu i ultraljubičasto zračenje</t>
  </si>
  <si>
    <t>Boja: bijela, slična RAL 9016</t>
  </si>
  <si>
    <t>Masa: 0.1 kg</t>
  </si>
  <si>
    <t>Dimenzije: 100x100x22.5 (+29) mm</t>
  </si>
  <si>
    <t>4.9.</t>
  </si>
  <si>
    <t>Izrada prodora u vanjskom zidu Ø 100 hidroizolacijsko brtvljenje cvijevi za prolaz kroz zid.</t>
  </si>
  <si>
    <t>4.10.</t>
  </si>
  <si>
    <t>Dobava i ugradnja  ELEKTRIČNO PODNO GRIJANJE – električna mrežica i s termostatom.
Set za samostalno i komforno izvođenje električnog podnog grijanja.
TEHNIČKE KARAKTERISTIKE:
• POVRŠINA: 
• DIMENZIJE: 0,5 x 4 m
• SNAGA: 
• DUŽINA KABLA: 2 x 4 m
• MAX TEMPERATURA: 120 °C</t>
  </si>
  <si>
    <t xml:space="preserve">-ELEKTROOTPORNO PODNO GRIJANJE
MREŽA GRIJAĆA  MG 160/2,0 156W/M2  320W
</t>
  </si>
  <si>
    <t>-  termostat</t>
  </si>
  <si>
    <t>4.11.</t>
  </si>
  <si>
    <t>Dobava i ugradnja komunikaciski kabel između vanjske jedinice i unutarnje jedinice klimauređaja PGP 5x1,5 mm.</t>
  </si>
  <si>
    <t>4.12.</t>
  </si>
  <si>
    <t>Sitni potrošni, ovjesni i montažni materijal koji nije posebno specificiran, kao brtve, vijci, matice, konzole, cijevne obujmice, ovjesni i pričvrsni materijal, fleksibilne cijevi za odvod kondenzata, žica za zavarivanje i sl.</t>
  </si>
  <si>
    <t>4.13.</t>
  </si>
  <si>
    <t>Montaža opreme i materijala specificiranog po stavkama, do potpune pogonske sposobnosti, uključivo tlačne probe, probni pogon u trajanju od 3 dana po 8 sati te primopredaju, garancije i održavanje u garantnom roku.</t>
  </si>
  <si>
    <t>Elektro spajanje i puštanje u pogon split sustava (obavezno samo od strane ovlaštenog servisera) uključivo provjeru nepropusnosti freonske instalacije, tlačna proba ispitnim tlakom 25 bar, vakuumiranje i dopunjavanje rashladnog sredstva uz izdavanje potrebnih uputa za korištenje, atesta i garancija. Ova stavka uključuje sve potrebne kablove.</t>
  </si>
  <si>
    <t>Građevinska pripomoć oko izrade prodora i utora, te njihovo stalno zatvaranje i krpanje nakon završetka dijela strojarskih radova.</t>
  </si>
  <si>
    <t>Troškovi prijevoza i uskladištenja materijala specificiranog po stavkama, od mjesta nabave do gradilišta, troškovi dovoza i odvoza alata potrebnog za montažu, te odvoz preostalog materijala s čišćenjem gradilišta. Stavka uključuje horizontalni i vertikalni transport.</t>
  </si>
  <si>
    <t>UKUPNO:</t>
  </si>
  <si>
    <t>SVEUKUPNO :</t>
  </si>
  <si>
    <t>XIX.</t>
  </si>
  <si>
    <t>GHV INSTALACIJE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</si>
</sst>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0.0"/>
    <numFmt numFmtId="166" formatCode="0.0"/>
    <numFmt numFmtId="167" formatCode="#,##0.00\ &quot;kn&quot;"/>
    <numFmt numFmtId="168" formatCode="#,##0.00_ ;\-#,##0.00\,"/>
    <numFmt numFmtId="169" formatCode="[$€-2]\ #,##0.00"/>
    <numFmt numFmtId="170" formatCode="#\ ###\ ##0.00"/>
    <numFmt numFmtId="171" formatCode="[$€-2]\ #,##0.00;[Red]\-[$€-2]\ #,##0.00"/>
    <numFmt numFmtId="172" formatCode="dd/mm/yyyy/"/>
    <numFmt numFmtId="173" formatCode="#,##0.00\ &quot;kn&quot;;[Red]\-#,##0.00\ &quot;kn&quot;"/>
    <numFmt numFmtId="174" formatCode="[$EUR]\ #,##0.00"/>
    <numFmt numFmtId="175" formatCode="[$EUR]\ #,##0.00;\-[$EUR]\ #,##0.00"/>
    <numFmt numFmtId="176" formatCode="_-* #,##0.00\ _k_n_-;\-* #,##0.00\ _k_n_-;_-* &quot;-&quot;??\ _k_n_-;_-@_-"/>
  </numFmts>
  <fonts count="70">
    <font>
      <sz val="10"/>
      <name val="Arial"/>
      <charset val="238"/>
    </font>
    <font>
      <sz val="11"/>
      <color theme="1"/>
      <name val="Calibri"/>
      <family val="2"/>
      <charset val="238"/>
      <scheme val="minor"/>
    </font>
    <font>
      <sz val="10"/>
      <name val="Arial Narrow"/>
      <family val="2"/>
      <charset val="238"/>
    </font>
    <font>
      <sz val="8"/>
      <name val="Arial"/>
      <family val="2"/>
      <charset val="238"/>
    </font>
    <font>
      <sz val="12"/>
      <name val="Arial Narrow"/>
      <family val="2"/>
      <charset val="238"/>
    </font>
    <font>
      <sz val="10"/>
      <name val="Arial"/>
      <family val="2"/>
      <charset val="238"/>
    </font>
    <font>
      <sz val="8"/>
      <name val="Arial"/>
      <family val="2"/>
    </font>
    <font>
      <sz val="12"/>
      <color indexed="10"/>
      <name val="Arial Narrow"/>
      <family val="2"/>
      <charset val="238"/>
    </font>
    <font>
      <sz val="10"/>
      <color indexed="10"/>
      <name val="Arial Narrow"/>
      <family val="2"/>
      <charset val="238"/>
    </font>
    <font>
      <b/>
      <sz val="14"/>
      <color indexed="10"/>
      <name val="Arial Narrow"/>
      <family val="2"/>
      <charset val="238"/>
    </font>
    <font>
      <sz val="10"/>
      <name val="Arial"/>
      <family val="2"/>
    </font>
    <font>
      <sz val="11"/>
      <name val="Arial Narrow"/>
      <family val="2"/>
      <charset val="238"/>
    </font>
    <font>
      <b/>
      <sz val="11"/>
      <name val="Arial Narrow"/>
      <family val="2"/>
      <charset val="238"/>
    </font>
    <font>
      <sz val="11"/>
      <color indexed="10"/>
      <name val="Arial Narrow"/>
      <family val="2"/>
      <charset val="238"/>
    </font>
    <font>
      <sz val="11"/>
      <name val="Calibri"/>
      <family val="2"/>
      <charset val="238"/>
      <scheme val="minor"/>
    </font>
    <font>
      <sz val="11"/>
      <color rgb="FFFF0000"/>
      <name val="Arial Narrow"/>
      <family val="2"/>
      <charset val="238"/>
    </font>
    <font>
      <sz val="11"/>
      <color rgb="FFFF0000"/>
      <name val="Arial Narrow"/>
      <family val="2"/>
    </font>
    <font>
      <sz val="10"/>
      <name val="Calibri"/>
      <family val="2"/>
      <charset val="238"/>
    </font>
    <font>
      <b/>
      <sz val="11"/>
      <color rgb="FFFF0000"/>
      <name val="Arial Narrow"/>
      <family val="2"/>
      <charset val="238"/>
    </font>
    <font>
      <b/>
      <sz val="11"/>
      <color rgb="FFFF0000"/>
      <name val="Arial Narrow"/>
      <family val="2"/>
    </font>
    <font>
      <sz val="11"/>
      <name val="Arial Narrow"/>
      <family val="2"/>
    </font>
    <font>
      <b/>
      <sz val="11"/>
      <color indexed="10"/>
      <name val="Arial Narrow"/>
      <family val="2"/>
      <charset val="238"/>
    </font>
    <font>
      <sz val="12"/>
      <color rgb="FFFF0000"/>
      <name val="Arial Narrow"/>
      <family val="2"/>
      <charset val="238"/>
    </font>
    <font>
      <b/>
      <sz val="14"/>
      <name val="Arial Narrow"/>
      <family val="2"/>
      <charset val="238"/>
    </font>
    <font>
      <vertAlign val="superscript"/>
      <sz val="11"/>
      <name val="Arial Narrow"/>
      <family val="2"/>
      <charset val="238"/>
    </font>
    <font>
      <sz val="11"/>
      <color rgb="FFC00000"/>
      <name val="Arial Narrow"/>
      <family val="2"/>
      <charset val="238"/>
    </font>
    <font>
      <b/>
      <sz val="12"/>
      <name val="Arial Narrow"/>
      <family val="2"/>
      <charset val="238"/>
    </font>
    <font>
      <sz val="11"/>
      <color rgb="FFFF0000"/>
      <name val="Calibri"/>
      <family val="2"/>
      <charset val="238"/>
      <scheme val="minor"/>
    </font>
    <font>
      <b/>
      <sz val="11"/>
      <name val="Arial Narrow"/>
      <family val="2"/>
    </font>
    <font>
      <sz val="10"/>
      <color rgb="FFFF0000"/>
      <name val="Arial"/>
      <family val="2"/>
      <charset val="238"/>
    </font>
    <font>
      <sz val="10"/>
      <color rgb="FFFF0000"/>
      <name val="Arial Narrow"/>
      <family val="2"/>
      <charset val="238"/>
    </font>
    <font>
      <sz val="11"/>
      <color rgb="FFFFFF00"/>
      <name val="Arial Narrow"/>
      <family val="2"/>
    </font>
    <font>
      <sz val="12"/>
      <name val="Arial Narrow"/>
      <family val="2"/>
    </font>
    <font>
      <sz val="11"/>
      <color theme="1"/>
      <name val="Arial Narrow"/>
      <family val="2"/>
      <charset val="238"/>
    </font>
    <font>
      <sz val="12"/>
      <color theme="1"/>
      <name val="Arial Narrow"/>
      <family val="2"/>
      <charset val="238"/>
    </font>
    <font>
      <b/>
      <sz val="11"/>
      <color theme="1"/>
      <name val="Arial Narrow"/>
      <family val="2"/>
      <charset val="238"/>
    </font>
    <font>
      <vertAlign val="superscript"/>
      <sz val="11"/>
      <name val="Arial Narrow"/>
      <family val="2"/>
    </font>
    <font>
      <sz val="10"/>
      <color theme="1"/>
      <name val="Arial"/>
      <family val="2"/>
      <charset val="238"/>
    </font>
    <font>
      <sz val="11"/>
      <color theme="1"/>
      <name val="Arial Narrow"/>
      <family val="2"/>
    </font>
    <font>
      <sz val="10"/>
      <name val="Arial"/>
      <charset val="238"/>
    </font>
    <font>
      <sz val="10"/>
      <color rgb="FFFF0000"/>
      <name val="Calibri"/>
      <family val="2"/>
      <charset val="238"/>
    </font>
    <font>
      <b/>
      <sz val="11"/>
      <color indexed="9"/>
      <name val="Arial Narrow"/>
      <family val="2"/>
    </font>
    <font>
      <sz val="11"/>
      <color indexed="9"/>
      <name val="Arial Narrow"/>
      <family val="2"/>
    </font>
    <font>
      <sz val="12"/>
      <name val="YU Swiss"/>
    </font>
    <font>
      <sz val="10"/>
      <color rgb="FFFF0000"/>
      <name val="Arial Narrow"/>
      <family val="2"/>
    </font>
    <font>
      <sz val="10"/>
      <name val="Arial Narrow"/>
      <family val="2"/>
    </font>
    <font>
      <sz val="11"/>
      <color indexed="10"/>
      <name val="Arial Narrow"/>
      <family val="2"/>
    </font>
    <font>
      <sz val="12"/>
      <color indexed="10"/>
      <name val="Arial Narrow"/>
      <family val="2"/>
    </font>
    <font>
      <sz val="12"/>
      <color rgb="FFFF0000"/>
      <name val="Arial Narrow"/>
      <family val="2"/>
    </font>
    <font>
      <sz val="10"/>
      <name val="Calibri"/>
      <family val="2"/>
    </font>
    <font>
      <sz val="11"/>
      <name val="Arial"/>
      <family val="2"/>
      <charset val="238"/>
    </font>
    <font>
      <vertAlign val="superscript"/>
      <sz val="11"/>
      <name val="Arial"/>
      <family val="2"/>
      <charset val="238"/>
    </font>
    <font>
      <sz val="10"/>
      <color rgb="FFFF0000"/>
      <name val="Calibri"/>
      <family val="2"/>
    </font>
    <font>
      <sz val="10"/>
      <name val="Arial CE"/>
      <family val="2"/>
      <charset val="238"/>
    </font>
    <font>
      <b/>
      <sz val="12"/>
      <name val="Arial Narrow"/>
      <family val="2"/>
    </font>
    <font>
      <sz val="10"/>
      <name val="Tahoma"/>
      <family val="2"/>
      <charset val="238"/>
    </font>
    <font>
      <vertAlign val="superscript"/>
      <sz val="10"/>
      <name val="Arial"/>
      <family val="2"/>
      <charset val="238"/>
    </font>
    <font>
      <sz val="10"/>
      <name val="Symbol"/>
      <family val="1"/>
      <charset val="2"/>
    </font>
    <font>
      <sz val="10"/>
      <name val="Tahoma"/>
      <family val="2"/>
    </font>
    <font>
      <u/>
      <sz val="10"/>
      <name val="Tahoma"/>
      <family val="2"/>
      <charset val="238"/>
    </font>
    <font>
      <vertAlign val="superscript"/>
      <sz val="10"/>
      <name val="Tahoma"/>
      <family val="2"/>
    </font>
    <font>
      <b/>
      <sz val="16"/>
      <name val="Arial"/>
      <family val="1"/>
    </font>
    <font>
      <sz val="10"/>
      <name val="Helv"/>
    </font>
    <font>
      <b/>
      <sz val="11"/>
      <name val="Arial"/>
      <family val="1"/>
    </font>
    <font>
      <sz val="11"/>
      <color theme="1"/>
      <name val="Verdana"/>
      <family val="2"/>
      <charset val="238"/>
    </font>
    <font>
      <i/>
      <sz val="11"/>
      <name val="Arial"/>
      <family val="2"/>
      <charset val="238"/>
    </font>
    <font>
      <sz val="11"/>
      <color indexed="8"/>
      <name val="Verdana"/>
      <family val="2"/>
      <charset val="238"/>
    </font>
    <font>
      <sz val="12"/>
      <name val="Arial"/>
      <family val="2"/>
      <charset val="238"/>
    </font>
    <font>
      <sz val="12"/>
      <color rgb="FFFF0000"/>
      <name val="Arial"/>
      <family val="2"/>
      <charset val="238"/>
    </font>
    <font>
      <b/>
      <sz val="11"/>
      <name val="Arial"/>
      <family val="2"/>
      <charset val="238"/>
    </font>
  </fonts>
  <fills count="6">
    <fill>
      <patternFill patternType="none"/>
    </fill>
    <fill>
      <patternFill patternType="gray125"/>
    </fill>
    <fill>
      <patternFill patternType="solid">
        <fgColor rgb="FFEEE9E6"/>
        <bgColor indexed="64"/>
      </patternFill>
    </fill>
    <fill>
      <patternFill patternType="solid">
        <fgColor rgb="FFFFFF00"/>
        <bgColor indexed="64"/>
      </patternFill>
    </fill>
    <fill>
      <patternFill patternType="solid">
        <fgColor rgb="FF92D050"/>
        <bgColor indexed="64"/>
      </patternFill>
    </fill>
    <fill>
      <patternFill patternType="solid">
        <fgColor rgb="FFE2D9D4"/>
        <bgColor indexed="64"/>
      </patternFill>
    </fill>
  </fills>
  <borders count="23">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top style="hair">
        <color indexed="64"/>
      </top>
      <bottom style="hair">
        <color indexed="64"/>
      </bottom>
      <diagonal/>
    </border>
    <border>
      <left style="medium">
        <color indexed="22"/>
      </left>
      <right/>
      <top style="double">
        <color indexed="64"/>
      </top>
      <bottom style="double">
        <color indexed="64"/>
      </bottom>
      <diagonal/>
    </border>
    <border>
      <left/>
      <right/>
      <top style="double">
        <color indexed="64"/>
      </top>
      <bottom style="double">
        <color indexed="64"/>
      </bottom>
      <diagonal/>
    </border>
    <border>
      <left/>
      <right style="medium">
        <color indexed="23"/>
      </right>
      <top style="double">
        <color indexed="64"/>
      </top>
      <bottom style="double">
        <color indexed="64"/>
      </bottom>
      <diagonal/>
    </border>
    <border>
      <left style="medium">
        <color indexed="22"/>
      </left>
      <right/>
      <top/>
      <bottom style="medium">
        <color indexed="22"/>
      </bottom>
      <diagonal/>
    </border>
    <border>
      <left/>
      <right/>
      <top/>
      <bottom style="medium">
        <color indexed="22"/>
      </bottom>
      <diagonal/>
    </border>
    <border>
      <left/>
      <right style="medium">
        <color indexed="23"/>
      </right>
      <top/>
      <bottom style="medium">
        <color indexed="22"/>
      </bottom>
      <diagonal/>
    </border>
    <border>
      <left style="medium">
        <color indexed="22"/>
      </left>
      <right/>
      <top/>
      <bottom/>
      <diagonal/>
    </border>
    <border>
      <left style="medium">
        <color indexed="22"/>
      </left>
      <right/>
      <top style="hair">
        <color indexed="22"/>
      </top>
      <bottom style="hair">
        <color indexed="22"/>
      </bottom>
      <diagonal/>
    </border>
    <border>
      <left/>
      <right/>
      <top style="hair">
        <color indexed="22"/>
      </top>
      <bottom style="hair">
        <color indexed="22"/>
      </bottom>
      <diagonal/>
    </border>
    <border>
      <left/>
      <right style="medium">
        <color indexed="23"/>
      </right>
      <top style="hair">
        <color indexed="22"/>
      </top>
      <bottom style="hair">
        <color indexed="22"/>
      </bottom>
      <diagonal/>
    </border>
    <border>
      <left style="medium">
        <color indexed="22"/>
      </left>
      <right/>
      <top style="double">
        <color indexed="64"/>
      </top>
      <bottom/>
      <diagonal/>
    </border>
    <border>
      <left/>
      <right/>
      <top style="double">
        <color indexed="64"/>
      </top>
      <bottom/>
      <diagonal/>
    </border>
    <border>
      <left/>
      <right style="medium">
        <color indexed="23"/>
      </right>
      <top style="double">
        <color indexed="64"/>
      </top>
      <bottom/>
      <diagonal/>
    </border>
    <border>
      <left/>
      <right/>
      <top/>
      <bottom style="medium">
        <color indexed="55"/>
      </bottom>
      <diagonal/>
    </border>
    <border>
      <left/>
      <right style="medium">
        <color indexed="23"/>
      </right>
      <top/>
      <bottom style="medium">
        <color indexed="55"/>
      </bottom>
      <diagonal/>
    </border>
    <border>
      <left/>
      <right/>
      <top/>
      <bottom style="double">
        <color indexed="64"/>
      </bottom>
      <diagonal/>
    </border>
  </borders>
  <cellStyleXfs count="14">
    <xf numFmtId="0" fontId="0" fillId="0" borderId="0"/>
    <xf numFmtId="0" fontId="5" fillId="0" borderId="0"/>
    <xf numFmtId="0" fontId="5" fillId="0" borderId="0"/>
    <xf numFmtId="0" fontId="1" fillId="0" borderId="0"/>
    <xf numFmtId="0" fontId="10" fillId="0" borderId="0"/>
    <xf numFmtId="0" fontId="5" fillId="0" borderId="0"/>
    <xf numFmtId="0" fontId="5" fillId="0" borderId="0"/>
    <xf numFmtId="164" fontId="39" fillId="0" borderId="0" applyFont="0" applyFill="0" applyBorder="0" applyAlignment="0" applyProtection="0"/>
    <xf numFmtId="0" fontId="43" fillId="0" borderId="0"/>
    <xf numFmtId="0" fontId="62" fillId="0" borderId="0"/>
    <xf numFmtId="0" fontId="5" fillId="0" borderId="0"/>
    <xf numFmtId="0" fontId="64" fillId="0" borderId="0"/>
    <xf numFmtId="0" fontId="5" fillId="0" borderId="0"/>
    <xf numFmtId="176" fontId="66" fillId="0" borderId="0" applyFont="0" applyFill="0" applyBorder="0" applyAlignment="0" applyProtection="0"/>
  </cellStyleXfs>
  <cellXfs count="566">
    <xf numFmtId="0" fontId="0" fillId="0" borderId="0" xfId="0"/>
    <xf numFmtId="4" fontId="2" fillId="0" borderId="0" xfId="0" applyNumberFormat="1" applyFont="1" applyAlignment="1">
      <alignment horizontal="left" vertical="center" wrapText="1" readingOrder="1"/>
    </xf>
    <xf numFmtId="4" fontId="2" fillId="0" borderId="0" xfId="0" applyNumberFormat="1" applyFont="1" applyAlignment="1">
      <alignment horizontal="right" wrapText="1" readingOrder="1"/>
    </xf>
    <xf numFmtId="4" fontId="2" fillId="0" borderId="0" xfId="0" applyNumberFormat="1" applyFont="1" applyAlignment="1">
      <alignment horizontal="left" vertical="top" wrapText="1" readingOrder="1"/>
    </xf>
    <xf numFmtId="4" fontId="4" fillId="0" borderId="0" xfId="0" applyNumberFormat="1" applyFont="1" applyAlignment="1">
      <alignment horizontal="left" vertical="center" wrapText="1" readingOrder="1"/>
    </xf>
    <xf numFmtId="4" fontId="7" fillId="0" borderId="0" xfId="0" applyNumberFormat="1" applyFont="1" applyAlignment="1">
      <alignment horizontal="left" vertical="center" wrapText="1" readingOrder="1"/>
    </xf>
    <xf numFmtId="4" fontId="7" fillId="0" borderId="0" xfId="0" applyNumberFormat="1" applyFont="1" applyAlignment="1">
      <alignment horizontal="right" wrapText="1" readingOrder="1"/>
    </xf>
    <xf numFmtId="4" fontId="7" fillId="0" borderId="0" xfId="1" applyNumberFormat="1" applyFont="1" applyAlignment="1">
      <alignment horizontal="left" vertical="center" wrapText="1" readingOrder="1"/>
    </xf>
    <xf numFmtId="4" fontId="7" fillId="0" borderId="0" xfId="1" applyNumberFormat="1" applyFont="1" applyAlignment="1">
      <alignment horizontal="right" wrapText="1" readingOrder="1"/>
    </xf>
    <xf numFmtId="0" fontId="5" fillId="0" borderId="0" xfId="0" applyFont="1"/>
    <xf numFmtId="4" fontId="7" fillId="0" borderId="0" xfId="1" applyNumberFormat="1" applyFont="1" applyAlignment="1">
      <alignment horizontal="center" wrapText="1" readingOrder="1"/>
    </xf>
    <xf numFmtId="4" fontId="7" fillId="0" borderId="0" xfId="1" applyNumberFormat="1" applyFont="1" applyAlignment="1">
      <alignment horizontal="left" vertical="top" wrapText="1" readingOrder="1"/>
    </xf>
    <xf numFmtId="4" fontId="7" fillId="0" borderId="0" xfId="0" applyNumberFormat="1" applyFont="1" applyAlignment="1">
      <alignment horizontal="left" vertical="top" wrapText="1" readingOrder="1"/>
    </xf>
    <xf numFmtId="4" fontId="9" fillId="0" borderId="0" xfId="0" applyNumberFormat="1" applyFont="1" applyAlignment="1">
      <alignment horizontal="right" wrapText="1" readingOrder="1"/>
    </xf>
    <xf numFmtId="4" fontId="8" fillId="0" borderId="0" xfId="0" applyNumberFormat="1" applyFont="1"/>
    <xf numFmtId="4" fontId="4" fillId="0" borderId="0" xfId="1" applyNumberFormat="1" applyFont="1" applyAlignment="1">
      <alignment horizontal="left" vertical="center" wrapText="1" readingOrder="1"/>
    </xf>
    <xf numFmtId="4" fontId="4" fillId="0" borderId="0" xfId="1" applyNumberFormat="1" applyFont="1" applyAlignment="1">
      <alignment horizontal="center" wrapText="1" readingOrder="1"/>
    </xf>
    <xf numFmtId="4" fontId="14" fillId="0" borderId="0" xfId="0" applyNumberFormat="1" applyFont="1" applyAlignment="1">
      <alignment horizontal="left" vertical="center" wrapText="1" readingOrder="1"/>
    </xf>
    <xf numFmtId="4" fontId="14" fillId="0" borderId="0" xfId="0" applyNumberFormat="1" applyFont="1" applyAlignment="1">
      <alignment horizontal="right" wrapText="1" readingOrder="1"/>
    </xf>
    <xf numFmtId="4" fontId="11" fillId="0" borderId="0" xfId="0" applyNumberFormat="1" applyFont="1" applyAlignment="1">
      <alignment horizontal="left" vertical="center" wrapText="1" readingOrder="1"/>
    </xf>
    <xf numFmtId="4" fontId="11" fillId="0" borderId="0" xfId="0" applyNumberFormat="1" applyFont="1" applyAlignment="1">
      <alignment horizontal="right" wrapText="1" readingOrder="1"/>
    </xf>
    <xf numFmtId="4" fontId="15" fillId="0" borderId="0" xfId="1" applyNumberFormat="1" applyFont="1" applyAlignment="1">
      <alignment horizontal="right" wrapText="1" readingOrder="1"/>
    </xf>
    <xf numFmtId="4" fontId="12" fillId="0" borderId="0" xfId="0" applyNumberFormat="1" applyFont="1" applyAlignment="1">
      <alignment horizontal="left" vertical="center" wrapText="1" readingOrder="1"/>
    </xf>
    <xf numFmtId="4" fontId="12" fillId="0" borderId="0" xfId="0" applyNumberFormat="1" applyFont="1" applyAlignment="1">
      <alignment horizontal="left" vertical="top" wrapText="1" readingOrder="1"/>
    </xf>
    <xf numFmtId="4" fontId="14" fillId="0" borderId="0" xfId="0" applyNumberFormat="1" applyFont="1" applyAlignment="1">
      <alignment horizontal="left" vertical="top" wrapText="1" readingOrder="1"/>
    </xf>
    <xf numFmtId="4" fontId="15" fillId="0" borderId="0" xfId="0" applyNumberFormat="1" applyFont="1" applyAlignment="1">
      <alignment horizontal="right" wrapText="1" readingOrder="1"/>
    </xf>
    <xf numFmtId="0" fontId="5" fillId="0" borderId="0" xfId="0" applyFont="1" applyAlignment="1">
      <alignment horizontal="left" vertical="top" wrapText="1"/>
    </xf>
    <xf numFmtId="0" fontId="5" fillId="0" borderId="0" xfId="0" applyFont="1" applyAlignment="1">
      <alignment vertical="top" wrapText="1"/>
    </xf>
    <xf numFmtId="4" fontId="15" fillId="0" borderId="0" xfId="0" applyNumberFormat="1" applyFont="1" applyAlignment="1">
      <alignment horizontal="left" vertical="center" wrapText="1" readingOrder="1"/>
    </xf>
    <xf numFmtId="2" fontId="17" fillId="0" borderId="0" xfId="0" applyNumberFormat="1" applyFont="1" applyAlignment="1">
      <alignment horizontal="justify" wrapText="1"/>
    </xf>
    <xf numFmtId="4" fontId="7" fillId="0" borderId="0" xfId="0" applyNumberFormat="1" applyFont="1"/>
    <xf numFmtId="4" fontId="4" fillId="0" borderId="0" xfId="0" applyNumberFormat="1" applyFont="1"/>
    <xf numFmtId="4" fontId="11" fillId="0" borderId="0" xfId="0" applyNumberFormat="1" applyFont="1" applyAlignment="1">
      <alignment horizontal="left" vertical="top" wrapText="1" readingOrder="1"/>
    </xf>
    <xf numFmtId="4" fontId="15" fillId="0" borderId="0" xfId="1" applyNumberFormat="1" applyFont="1" applyAlignment="1">
      <alignment horizontal="left" vertical="top" wrapText="1" readingOrder="1"/>
    </xf>
    <xf numFmtId="4" fontId="18" fillId="0" borderId="0" xfId="0" applyNumberFormat="1" applyFont="1" applyAlignment="1">
      <alignment horizontal="left" vertical="center" wrapText="1" readingOrder="1"/>
    </xf>
    <xf numFmtId="4" fontId="15" fillId="0" borderId="0" xfId="0" applyNumberFormat="1" applyFont="1" applyAlignment="1">
      <alignment horizontal="left" vertical="top" wrapText="1" readingOrder="1"/>
    </xf>
    <xf numFmtId="0" fontId="15" fillId="0" borderId="0" xfId="0" applyFont="1" applyAlignment="1">
      <alignment horizontal="left" vertical="top" wrapText="1" readingOrder="1"/>
    </xf>
    <xf numFmtId="4" fontId="15" fillId="0" borderId="0" xfId="0" quotePrefix="1" applyNumberFormat="1" applyFont="1" applyAlignment="1">
      <alignment horizontal="left" vertical="top" wrapText="1" readingOrder="1"/>
    </xf>
    <xf numFmtId="4" fontId="18" fillId="0" borderId="0" xfId="0" applyNumberFormat="1" applyFont="1" applyAlignment="1">
      <alignment horizontal="left" vertical="top" wrapText="1" readingOrder="1"/>
    </xf>
    <xf numFmtId="4" fontId="11" fillId="0" borderId="0" xfId="0" quotePrefix="1" applyNumberFormat="1" applyFont="1" applyAlignment="1">
      <alignment horizontal="left" vertical="top" wrapText="1" readingOrder="1"/>
    </xf>
    <xf numFmtId="4" fontId="12" fillId="0" borderId="0" xfId="0" applyNumberFormat="1" applyFont="1" applyAlignment="1">
      <alignment horizontal="center" vertical="center" wrapText="1" readingOrder="1"/>
    </xf>
    <xf numFmtId="0" fontId="11" fillId="0" borderId="0" xfId="0" quotePrefix="1" applyFont="1" applyAlignment="1">
      <alignment horizontal="left" vertical="top" wrapText="1" readingOrder="1"/>
    </xf>
    <xf numFmtId="4" fontId="11" fillId="0" borderId="0" xfId="0" applyNumberFormat="1" applyFont="1" applyAlignment="1">
      <alignment horizontal="right" vertical="top" wrapText="1" readingOrder="1"/>
    </xf>
    <xf numFmtId="4" fontId="11" fillId="0" borderId="0" xfId="2" applyNumberFormat="1" applyFont="1" applyAlignment="1">
      <alignment horizontal="left" vertical="center" wrapText="1" readingOrder="1"/>
    </xf>
    <xf numFmtId="4" fontId="11" fillId="0" borderId="0" xfId="2" applyNumberFormat="1" applyFont="1" applyAlignment="1">
      <alignment horizontal="right" wrapText="1" readingOrder="1"/>
    </xf>
    <xf numFmtId="4" fontId="15" fillId="0" borderId="0" xfId="2" applyNumberFormat="1" applyFont="1" applyAlignment="1">
      <alignment horizontal="right" wrapText="1" readingOrder="1"/>
    </xf>
    <xf numFmtId="4" fontId="15" fillId="0" borderId="0" xfId="2" applyNumberFormat="1" applyFont="1" applyAlignment="1">
      <alignment horizontal="left" vertical="center" wrapText="1" readingOrder="1"/>
    </xf>
    <xf numFmtId="4" fontId="12" fillId="0" borderId="0" xfId="6" applyNumberFormat="1" applyFont="1" applyAlignment="1">
      <alignment horizontal="left" vertical="top" wrapText="1" readingOrder="1"/>
    </xf>
    <xf numFmtId="4" fontId="12" fillId="0" borderId="0" xfId="6" applyNumberFormat="1" applyFont="1" applyAlignment="1">
      <alignment horizontal="left" vertical="center" wrapText="1" readingOrder="1"/>
    </xf>
    <xf numFmtId="4" fontId="11" fillId="0" borderId="0" xfId="6" applyNumberFormat="1" applyFont="1" applyAlignment="1">
      <alignment horizontal="right" wrapText="1" readingOrder="1"/>
    </xf>
    <xf numFmtId="4" fontId="7" fillId="0" borderId="0" xfId="6" applyNumberFormat="1" applyFont="1" applyAlignment="1">
      <alignment horizontal="left" vertical="center" wrapText="1" readingOrder="1"/>
    </xf>
    <xf numFmtId="4" fontId="11" fillId="0" borderId="0" xfId="6" applyNumberFormat="1" applyFont="1" applyAlignment="1">
      <alignment horizontal="left" vertical="top" wrapText="1" readingOrder="1"/>
    </xf>
    <xf numFmtId="4" fontId="7" fillId="0" borderId="0" xfId="6" applyNumberFormat="1" applyFont="1" applyAlignment="1">
      <alignment horizontal="left" vertical="top" wrapText="1" readingOrder="1"/>
    </xf>
    <xf numFmtId="4" fontId="7" fillId="0" borderId="0" xfId="6" applyNumberFormat="1" applyFont="1" applyAlignment="1">
      <alignment horizontal="right" wrapText="1" readingOrder="1"/>
    </xf>
    <xf numFmtId="4" fontId="18" fillId="0" borderId="0" xfId="1" applyNumberFormat="1" applyFont="1" applyAlignment="1">
      <alignment horizontal="left" vertical="top" wrapText="1" readingOrder="1"/>
    </xf>
    <xf numFmtId="4" fontId="18" fillId="0" borderId="0" xfId="1" applyNumberFormat="1" applyFont="1" applyAlignment="1">
      <alignment horizontal="left" vertical="center" wrapText="1" readingOrder="1"/>
    </xf>
    <xf numFmtId="4" fontId="22" fillId="0" borderId="0" xfId="0" applyNumberFormat="1" applyFont="1" applyAlignment="1">
      <alignment horizontal="left" vertical="center" wrapText="1" readingOrder="1"/>
    </xf>
    <xf numFmtId="4" fontId="15" fillId="0" borderId="0" xfId="2" quotePrefix="1" applyNumberFormat="1" applyFont="1" applyAlignment="1">
      <alignment horizontal="left" vertical="top" wrapText="1" readingOrder="1"/>
    </xf>
    <xf numFmtId="2" fontId="15" fillId="0" borderId="0" xfId="0" applyNumberFormat="1" applyFont="1" applyAlignment="1">
      <alignment horizontal="left" vertical="top" wrapText="1"/>
    </xf>
    <xf numFmtId="4" fontId="18" fillId="0" borderId="0" xfId="0" applyNumberFormat="1" applyFont="1" applyAlignment="1">
      <alignment horizontal="right" wrapText="1" readingOrder="1"/>
    </xf>
    <xf numFmtId="4" fontId="7" fillId="0" borderId="0" xfId="4" applyNumberFormat="1" applyFont="1" applyAlignment="1">
      <alignment horizontal="left" vertical="center" wrapText="1" readingOrder="1"/>
    </xf>
    <xf numFmtId="4" fontId="7" fillId="0" borderId="0" xfId="4" applyNumberFormat="1" applyFont="1" applyAlignment="1">
      <alignment horizontal="right" wrapText="1" readingOrder="1"/>
    </xf>
    <xf numFmtId="4" fontId="7" fillId="0" borderId="0" xfId="4" applyNumberFormat="1" applyFont="1" applyAlignment="1">
      <alignment horizontal="left" vertical="top" wrapText="1" readingOrder="1"/>
    </xf>
    <xf numFmtId="4" fontId="11" fillId="0" borderId="0" xfId="4" applyNumberFormat="1" applyFont="1" applyAlignment="1">
      <alignment horizontal="right" vertical="top" wrapText="1" readingOrder="1"/>
    </xf>
    <xf numFmtId="4" fontId="22" fillId="0" borderId="0" xfId="4" applyNumberFormat="1" applyFont="1" applyAlignment="1">
      <alignment horizontal="left" vertical="center" wrapText="1" readingOrder="1"/>
    </xf>
    <xf numFmtId="4" fontId="15" fillId="0" borderId="0" xfId="4" applyNumberFormat="1" applyFont="1" applyAlignment="1">
      <alignment horizontal="right" wrapText="1" readingOrder="1"/>
    </xf>
    <xf numFmtId="49" fontId="11" fillId="0" borderId="0" xfId="4" applyNumberFormat="1" applyFont="1" applyAlignment="1">
      <alignment horizontal="left" vertical="top" wrapText="1" readingOrder="1"/>
    </xf>
    <xf numFmtId="4" fontId="11" fillId="0" borderId="0" xfId="4" applyNumberFormat="1" applyFont="1" applyAlignment="1">
      <alignment horizontal="right" wrapText="1" readingOrder="1"/>
    </xf>
    <xf numFmtId="4" fontId="13" fillId="0" borderId="0" xfId="4" applyNumberFormat="1" applyFont="1" applyAlignment="1">
      <alignment horizontal="right" wrapText="1" readingOrder="1"/>
    </xf>
    <xf numFmtId="4" fontId="13" fillId="0" borderId="0" xfId="4" applyNumberFormat="1" applyFont="1" applyAlignment="1">
      <alignment horizontal="left" vertical="top" wrapText="1" readingOrder="1"/>
    </xf>
    <xf numFmtId="4" fontId="12" fillId="0" borderId="0" xfId="4" applyNumberFormat="1" applyFont="1" applyAlignment="1">
      <alignment horizontal="left" vertical="center" wrapText="1" readingOrder="1"/>
    </xf>
    <xf numFmtId="4" fontId="12" fillId="0" borderId="0" xfId="4" applyNumberFormat="1" applyFont="1" applyAlignment="1">
      <alignment horizontal="left" vertical="top" wrapText="1" readingOrder="1"/>
    </xf>
    <xf numFmtId="4" fontId="15" fillId="0" borderId="0" xfId="6" applyNumberFormat="1" applyFont="1" applyAlignment="1">
      <alignment horizontal="left" vertical="center" wrapText="1" readingOrder="1"/>
    </xf>
    <xf numFmtId="4" fontId="11" fillId="0" borderId="0" xfId="0" applyNumberFormat="1" applyFont="1" applyAlignment="1">
      <alignment horizontal="right" vertical="center" wrapText="1" readingOrder="1"/>
    </xf>
    <xf numFmtId="165" fontId="11" fillId="0" borderId="0" xfId="0" applyNumberFormat="1" applyFont="1" applyAlignment="1">
      <alignment horizontal="right" wrapText="1" readingOrder="1"/>
    </xf>
    <xf numFmtId="4" fontId="11" fillId="0" borderId="0" xfId="3" applyNumberFormat="1" applyFont="1" applyAlignment="1">
      <alignment horizontal="right" wrapText="1" readingOrder="1"/>
    </xf>
    <xf numFmtId="4" fontId="11" fillId="0" borderId="0" xfId="3" applyNumberFormat="1" applyFont="1" applyAlignment="1">
      <alignment horizontal="left" vertical="top" wrapText="1" readingOrder="1"/>
    </xf>
    <xf numFmtId="2" fontId="11" fillId="0" borderId="0" xfId="0" applyNumberFormat="1" applyFont="1" applyAlignment="1">
      <alignment readingOrder="1"/>
    </xf>
    <xf numFmtId="4" fontId="4" fillId="0" borderId="0" xfId="0" applyNumberFormat="1" applyFont="1" applyAlignment="1">
      <alignment horizontal="right" wrapText="1" readingOrder="1"/>
    </xf>
    <xf numFmtId="4" fontId="25" fillId="0" borderId="0" xfId="2" applyNumberFormat="1" applyFont="1" applyAlignment="1">
      <alignment horizontal="right" wrapText="1" readingOrder="1"/>
    </xf>
    <xf numFmtId="4" fontId="12" fillId="2" borderId="0" xfId="1" applyNumberFormat="1" applyFont="1" applyFill="1" applyAlignment="1">
      <alignment horizontal="left" vertical="center" wrapText="1" readingOrder="1"/>
    </xf>
    <xf numFmtId="4" fontId="12" fillId="2" borderId="0" xfId="1" applyNumberFormat="1" applyFont="1" applyFill="1" applyAlignment="1">
      <alignment horizontal="right" wrapText="1" readingOrder="1"/>
    </xf>
    <xf numFmtId="4" fontId="12" fillId="2" borderId="0" xfId="1" applyNumberFormat="1" applyFont="1" applyFill="1" applyAlignment="1">
      <alignment horizontal="left" vertical="top" wrapText="1" readingOrder="1"/>
    </xf>
    <xf numFmtId="4" fontId="15" fillId="2" borderId="0" xfId="1" applyNumberFormat="1" applyFont="1" applyFill="1" applyAlignment="1">
      <alignment horizontal="right" wrapText="1" readingOrder="1"/>
    </xf>
    <xf numFmtId="4" fontId="12" fillId="2" borderId="0" xfId="0" applyNumberFormat="1" applyFont="1" applyFill="1" applyAlignment="1">
      <alignment horizontal="left" vertical="center" wrapText="1" readingOrder="1"/>
    </xf>
    <xf numFmtId="4" fontId="12" fillId="2" borderId="0" xfId="0" applyNumberFormat="1" applyFont="1" applyFill="1" applyAlignment="1">
      <alignment horizontal="right" vertical="center" wrapText="1" readingOrder="1"/>
    </xf>
    <xf numFmtId="4" fontId="12" fillId="2" borderId="0" xfId="0" applyNumberFormat="1" applyFont="1" applyFill="1" applyAlignment="1">
      <alignment horizontal="left" vertical="top" wrapText="1" readingOrder="1"/>
    </xf>
    <xf numFmtId="4" fontId="11" fillId="2" borderId="0" xfId="0" applyNumberFormat="1" applyFont="1" applyFill="1" applyAlignment="1">
      <alignment horizontal="right" wrapText="1" readingOrder="1"/>
    </xf>
    <xf numFmtId="4" fontId="15" fillId="2" borderId="0" xfId="0" applyNumberFormat="1" applyFont="1" applyFill="1" applyAlignment="1">
      <alignment horizontal="right" wrapText="1" readingOrder="1"/>
    </xf>
    <xf numFmtId="4" fontId="12" fillId="2" borderId="0" xfId="2" applyNumberFormat="1" applyFont="1" applyFill="1" applyAlignment="1">
      <alignment horizontal="left" vertical="center" wrapText="1" readingOrder="1"/>
    </xf>
    <xf numFmtId="4" fontId="12" fillId="2" borderId="0" xfId="2" applyNumberFormat="1" applyFont="1" applyFill="1" applyAlignment="1">
      <alignment horizontal="left" vertical="top" wrapText="1" readingOrder="1"/>
    </xf>
    <xf numFmtId="4" fontId="12" fillId="2" borderId="0" xfId="0" applyNumberFormat="1" applyFont="1" applyFill="1" applyAlignment="1">
      <alignment horizontal="right" wrapText="1" readingOrder="1"/>
    </xf>
    <xf numFmtId="4" fontId="12" fillId="2" borderId="0" xfId="0" applyNumberFormat="1" applyFont="1" applyFill="1" applyAlignment="1">
      <alignment horizontal="center" vertical="center" wrapText="1" readingOrder="1"/>
    </xf>
    <xf numFmtId="4" fontId="4" fillId="2" borderId="0" xfId="4" applyNumberFormat="1" applyFont="1" applyFill="1" applyAlignment="1">
      <alignment horizontal="left" vertical="center" wrapText="1" readingOrder="1"/>
    </xf>
    <xf numFmtId="4" fontId="12" fillId="2" borderId="0" xfId="4" applyNumberFormat="1" applyFont="1" applyFill="1" applyAlignment="1">
      <alignment horizontal="left" vertical="top" wrapText="1" readingOrder="1"/>
    </xf>
    <xf numFmtId="4" fontId="12" fillId="2" borderId="0" xfId="4" applyNumberFormat="1" applyFont="1" applyFill="1" applyAlignment="1">
      <alignment horizontal="left" vertical="center" wrapText="1" readingOrder="1"/>
    </xf>
    <xf numFmtId="4" fontId="11" fillId="2" borderId="0" xfId="4" applyNumberFormat="1" applyFont="1" applyFill="1" applyAlignment="1">
      <alignment horizontal="right" wrapText="1" readingOrder="1"/>
    </xf>
    <xf numFmtId="4" fontId="7" fillId="2" borderId="0" xfId="4" applyNumberFormat="1" applyFont="1" applyFill="1" applyAlignment="1">
      <alignment horizontal="left" vertical="center" wrapText="1" readingOrder="1"/>
    </xf>
    <xf numFmtId="4" fontId="11" fillId="2" borderId="0" xfId="0" applyNumberFormat="1" applyFont="1" applyFill="1" applyAlignment="1">
      <alignment horizontal="right" vertical="center" wrapText="1" readingOrder="1"/>
    </xf>
    <xf numFmtId="4" fontId="12" fillId="2" borderId="0" xfId="6" applyNumberFormat="1" applyFont="1" applyFill="1" applyAlignment="1">
      <alignment horizontal="left" vertical="center" wrapText="1" readingOrder="1"/>
    </xf>
    <xf numFmtId="4" fontId="21" fillId="2" borderId="0" xfId="6" applyNumberFormat="1" applyFont="1" applyFill="1" applyAlignment="1">
      <alignment horizontal="left" vertical="center" wrapText="1" readingOrder="1"/>
    </xf>
    <xf numFmtId="4" fontId="12" fillId="2" borderId="0" xfId="6" applyNumberFormat="1" applyFont="1" applyFill="1" applyAlignment="1">
      <alignment horizontal="right" vertical="center" wrapText="1" readingOrder="1"/>
    </xf>
    <xf numFmtId="4" fontId="11" fillId="2" borderId="0" xfId="6" applyNumberFormat="1" applyFont="1" applyFill="1" applyAlignment="1">
      <alignment horizontal="right" wrapText="1" readingOrder="1"/>
    </xf>
    <xf numFmtId="4" fontId="4" fillId="0" borderId="0" xfId="0" applyNumberFormat="1" applyFont="1" applyAlignment="1">
      <alignment horizontal="right"/>
    </xf>
    <xf numFmtId="4" fontId="26" fillId="0" borderId="0" xfId="0" applyNumberFormat="1" applyFont="1" applyAlignment="1">
      <alignment horizontal="right"/>
    </xf>
    <xf numFmtId="4" fontId="26" fillId="0" borderId="0" xfId="0" applyNumberFormat="1" applyFont="1"/>
    <xf numFmtId="4" fontId="4" fillId="0" borderId="0" xfId="0" applyNumberFormat="1" applyFont="1" applyAlignment="1">
      <alignment horizontal="left" vertical="top"/>
    </xf>
    <xf numFmtId="4" fontId="4" fillId="0" borderId="0" xfId="0" applyNumberFormat="1" applyFont="1" applyAlignment="1">
      <alignment horizontal="center"/>
    </xf>
    <xf numFmtId="4" fontId="26" fillId="2" borderId="1" xfId="0" applyNumberFormat="1" applyFont="1" applyFill="1" applyBorder="1" applyAlignment="1">
      <alignment horizontal="right"/>
    </xf>
    <xf numFmtId="4" fontId="11" fillId="0" borderId="0" xfId="4" applyNumberFormat="1" applyFont="1" applyAlignment="1">
      <alignment horizontal="left" vertical="top" wrapText="1" readingOrder="1"/>
    </xf>
    <xf numFmtId="4" fontId="27" fillId="0" borderId="0" xfId="0" applyNumberFormat="1" applyFont="1" applyAlignment="1">
      <alignment horizontal="left" vertical="center" wrapText="1" readingOrder="1"/>
    </xf>
    <xf numFmtId="4" fontId="15" fillId="0" borderId="0" xfId="4" applyNumberFormat="1" applyFont="1" applyAlignment="1">
      <alignment horizontal="left" vertical="top" wrapText="1" readingOrder="1"/>
    </xf>
    <xf numFmtId="4" fontId="22" fillId="0" borderId="0" xfId="6" applyNumberFormat="1" applyFont="1" applyAlignment="1">
      <alignment horizontal="left" vertical="center" wrapText="1" readingOrder="1"/>
    </xf>
    <xf numFmtId="4" fontId="22" fillId="0" borderId="0" xfId="1" applyNumberFormat="1" applyFont="1" applyAlignment="1">
      <alignment horizontal="left" vertical="center" wrapText="1" readingOrder="1"/>
    </xf>
    <xf numFmtId="4" fontId="4" fillId="0" borderId="0" xfId="0" applyNumberFormat="1" applyFont="1" applyAlignment="1">
      <alignment horizontal="left" vertical="top" wrapText="1" readingOrder="1"/>
    </xf>
    <xf numFmtId="4" fontId="11" fillId="0" borderId="0" xfId="0" applyNumberFormat="1" applyFont="1" applyAlignment="1">
      <alignment vertical="top" wrapText="1" readingOrder="1"/>
    </xf>
    <xf numFmtId="4" fontId="22" fillId="0" borderId="0" xfId="0" applyNumberFormat="1" applyFont="1" applyAlignment="1">
      <alignment horizontal="right" wrapText="1" readingOrder="1"/>
    </xf>
    <xf numFmtId="4" fontId="12" fillId="0" borderId="0" xfId="2" applyNumberFormat="1" applyFont="1" applyAlignment="1">
      <alignment horizontal="left" vertical="top" wrapText="1" readingOrder="1"/>
    </xf>
    <xf numFmtId="0" fontId="11" fillId="0" borderId="0" xfId="0" applyFont="1" applyAlignment="1">
      <alignment vertical="top" wrapText="1"/>
    </xf>
    <xf numFmtId="2" fontId="11" fillId="0" borderId="0" xfId="0" applyNumberFormat="1" applyFont="1" applyAlignment="1">
      <alignment horizontal="left" vertical="top" wrapText="1"/>
    </xf>
    <xf numFmtId="0" fontId="11" fillId="0" borderId="0" xfId="0" applyFont="1" applyAlignment="1">
      <alignment horizontal="left" vertical="top" wrapText="1"/>
    </xf>
    <xf numFmtId="4" fontId="16" fillId="0" borderId="0" xfId="0" applyNumberFormat="1" applyFont="1" applyAlignment="1">
      <alignment horizontal="left" vertical="top" wrapText="1" readingOrder="1"/>
    </xf>
    <xf numFmtId="4" fontId="28" fillId="0" borderId="0" xfId="0" applyNumberFormat="1" applyFont="1" applyAlignment="1">
      <alignment vertical="top" wrapText="1" readingOrder="1"/>
    </xf>
    <xf numFmtId="4" fontId="20" fillId="0" borderId="0" xfId="0" applyNumberFormat="1" applyFont="1" applyAlignment="1">
      <alignment horizontal="left" vertical="top" wrapText="1" readingOrder="1"/>
    </xf>
    <xf numFmtId="4" fontId="4" fillId="0" borderId="0" xfId="2" applyNumberFormat="1" applyFont="1" applyAlignment="1">
      <alignment horizontal="right" wrapText="1" readingOrder="1"/>
    </xf>
    <xf numFmtId="0" fontId="29" fillId="0" borderId="0" xfId="0" applyFont="1"/>
    <xf numFmtId="4" fontId="22" fillId="0" borderId="0" xfId="1" applyNumberFormat="1" applyFont="1" applyAlignment="1">
      <alignment horizontal="right" wrapText="1" readingOrder="1"/>
    </xf>
    <xf numFmtId="4" fontId="18" fillId="2" borderId="0" xfId="0" applyNumberFormat="1" applyFont="1" applyFill="1" applyAlignment="1">
      <alignment horizontal="right" wrapText="1" readingOrder="1"/>
    </xf>
    <xf numFmtId="4" fontId="12" fillId="2" borderId="0" xfId="0" applyNumberFormat="1" applyFont="1" applyFill="1" applyAlignment="1">
      <alignment vertical="top" wrapText="1" readingOrder="1"/>
    </xf>
    <xf numFmtId="4" fontId="11" fillId="0" borderId="0" xfId="0" quotePrefix="1" applyNumberFormat="1" applyFont="1" applyAlignment="1">
      <alignment vertical="top" wrapText="1" readingOrder="1"/>
    </xf>
    <xf numFmtId="4" fontId="12" fillId="0" borderId="0" xfId="2" applyNumberFormat="1" applyFont="1" applyAlignment="1">
      <alignment vertical="top" wrapText="1" readingOrder="1"/>
    </xf>
    <xf numFmtId="4" fontId="12" fillId="2" borderId="0" xfId="0" applyNumberFormat="1" applyFont="1" applyFill="1" applyAlignment="1">
      <alignment vertical="center" wrapText="1" readingOrder="1"/>
    </xf>
    <xf numFmtId="4" fontId="11" fillId="0" borderId="0" xfId="2" applyNumberFormat="1" applyFont="1" applyAlignment="1">
      <alignment wrapText="1" readingOrder="1"/>
    </xf>
    <xf numFmtId="0" fontId="11" fillId="0" borderId="4" xfId="0" applyFont="1" applyBorder="1"/>
    <xf numFmtId="4" fontId="11" fillId="0" borderId="0" xfId="1" applyNumberFormat="1" applyFont="1" applyAlignment="1">
      <alignment horizontal="left" vertical="top" wrapText="1" readingOrder="1"/>
    </xf>
    <xf numFmtId="4" fontId="15" fillId="2" borderId="0" xfId="0" applyNumberFormat="1" applyFont="1" applyFill="1" applyAlignment="1">
      <alignment horizontal="right" vertical="center" wrapText="1" readingOrder="1"/>
    </xf>
    <xf numFmtId="4" fontId="4" fillId="0" borderId="0" xfId="6" applyNumberFormat="1" applyFont="1" applyAlignment="1">
      <alignment horizontal="right" wrapText="1" readingOrder="1"/>
    </xf>
    <xf numFmtId="0" fontId="5" fillId="0" borderId="0" xfId="0" applyFont="1" applyAlignment="1">
      <alignment vertical="top"/>
    </xf>
    <xf numFmtId="0" fontId="5" fillId="3" borderId="0" xfId="0" applyFont="1" applyFill="1"/>
    <xf numFmtId="4" fontId="11" fillId="4" borderId="0" xfId="0" quotePrefix="1" applyNumberFormat="1" applyFont="1" applyFill="1" applyAlignment="1">
      <alignment vertical="top" wrapText="1" readingOrder="1"/>
    </xf>
    <xf numFmtId="4" fontId="4" fillId="0" borderId="0" xfId="0" applyNumberFormat="1" applyFont="1" applyAlignment="1">
      <alignment horizontal="left" wrapText="1" readingOrder="1"/>
    </xf>
    <xf numFmtId="0" fontId="11" fillId="0" borderId="0" xfId="0" applyFont="1" applyAlignment="1">
      <alignment horizontal="right"/>
    </xf>
    <xf numFmtId="0" fontId="11" fillId="4" borderId="0" xfId="2" quotePrefix="1" applyFont="1" applyFill="1" applyAlignment="1">
      <alignment horizontal="left" vertical="top" wrapText="1" readingOrder="1"/>
    </xf>
    <xf numFmtId="0" fontId="11" fillId="4" borderId="0" xfId="0" quotePrefix="1" applyFont="1" applyFill="1" applyAlignment="1">
      <alignment horizontal="left" vertical="top" wrapText="1" readingOrder="1"/>
    </xf>
    <xf numFmtId="4" fontId="11" fillId="4" borderId="0" xfId="3" quotePrefix="1" applyNumberFormat="1" applyFont="1" applyFill="1" applyAlignment="1">
      <alignment horizontal="left" vertical="top" wrapText="1" readingOrder="1"/>
    </xf>
    <xf numFmtId="4" fontId="20" fillId="4" borderId="0" xfId="0" applyNumberFormat="1" applyFont="1" applyFill="1" applyAlignment="1">
      <alignment horizontal="left" vertical="top" wrapText="1" readingOrder="1"/>
    </xf>
    <xf numFmtId="4" fontId="11" fillId="4" borderId="0" xfId="0" quotePrefix="1" applyNumberFormat="1" applyFont="1" applyFill="1" applyAlignment="1">
      <alignment horizontal="left" vertical="top" wrapText="1" readingOrder="1"/>
    </xf>
    <xf numFmtId="4" fontId="11" fillId="4" borderId="0" xfId="0" applyNumberFormat="1" applyFont="1" applyFill="1" applyAlignment="1">
      <alignment horizontal="left" vertical="top" wrapText="1" readingOrder="1"/>
    </xf>
    <xf numFmtId="0" fontId="11" fillId="4" borderId="0" xfId="0" applyFont="1" applyFill="1" applyAlignment="1">
      <alignment horizontal="left" vertical="top" wrapText="1" readingOrder="1"/>
    </xf>
    <xf numFmtId="0" fontId="11" fillId="0" borderId="0" xfId="0" applyFont="1" applyAlignment="1">
      <alignment horizontal="left" vertical="top" wrapText="1" readingOrder="1"/>
    </xf>
    <xf numFmtId="3" fontId="11" fillId="4" borderId="0" xfId="0" quotePrefix="1" applyNumberFormat="1" applyFont="1" applyFill="1" applyAlignment="1">
      <alignment horizontal="left" vertical="top" wrapText="1" readingOrder="1"/>
    </xf>
    <xf numFmtId="4" fontId="27" fillId="0" borderId="0" xfId="0" applyNumberFormat="1" applyFont="1" applyAlignment="1">
      <alignment horizontal="right" wrapText="1" readingOrder="1"/>
    </xf>
    <xf numFmtId="4" fontId="30" fillId="0" borderId="0" xfId="6" applyNumberFormat="1" applyFont="1" applyAlignment="1">
      <alignment horizontal="left" vertical="center" wrapText="1" readingOrder="1"/>
    </xf>
    <xf numFmtId="4" fontId="11" fillId="4" borderId="0" xfId="0" applyNumberFormat="1" applyFont="1" applyFill="1" applyAlignment="1">
      <alignment horizontal="left" vertical="top" wrapText="1"/>
    </xf>
    <xf numFmtId="0" fontId="11"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right"/>
    </xf>
    <xf numFmtId="0" fontId="20" fillId="0" borderId="0" xfId="0" applyFont="1" applyAlignment="1">
      <alignment vertical="top" wrapText="1"/>
    </xf>
    <xf numFmtId="4" fontId="11" fillId="4" borderId="0" xfId="6" quotePrefix="1" applyNumberFormat="1" applyFont="1" applyFill="1" applyAlignment="1">
      <alignment horizontal="left" vertical="top" wrapText="1" readingOrder="1"/>
    </xf>
    <xf numFmtId="4" fontId="11" fillId="4" borderId="0" xfId="6" applyNumberFormat="1" applyFont="1" applyFill="1" applyAlignment="1">
      <alignment horizontal="left" vertical="top" wrapText="1" readingOrder="1"/>
    </xf>
    <xf numFmtId="49" fontId="11" fillId="4" borderId="0" xfId="6" applyNumberFormat="1" applyFont="1" applyFill="1" applyAlignment="1">
      <alignment horizontal="left" vertical="top" wrapText="1" readingOrder="1"/>
    </xf>
    <xf numFmtId="166" fontId="20" fillId="0" borderId="0" xfId="0" applyNumberFormat="1" applyFont="1"/>
    <xf numFmtId="0" fontId="20" fillId="0" borderId="0" xfId="0" applyFont="1"/>
    <xf numFmtId="2" fontId="16" fillId="0" borderId="0" xfId="0" applyNumberFormat="1" applyFont="1" applyAlignment="1">
      <alignment readingOrder="1"/>
    </xf>
    <xf numFmtId="4" fontId="20" fillId="0" borderId="0" xfId="0" applyNumberFormat="1" applyFont="1" applyAlignment="1">
      <alignment horizontal="right" wrapText="1" readingOrder="1"/>
    </xf>
    <xf numFmtId="0" fontId="29" fillId="0" borderId="0" xfId="0" applyFont="1" applyAlignment="1">
      <alignment horizontal="right"/>
    </xf>
    <xf numFmtId="4" fontId="11" fillId="0" borderId="0" xfId="0" applyNumberFormat="1" applyFont="1" applyAlignment="1">
      <alignment horizontal="right" wrapText="1"/>
    </xf>
    <xf numFmtId="0" fontId="5" fillId="0" borderId="0" xfId="0" applyFont="1" applyAlignment="1">
      <alignment horizontal="right"/>
    </xf>
    <xf numFmtId="166" fontId="11" fillId="0" borderId="0" xfId="0" applyNumberFormat="1" applyFont="1"/>
    <xf numFmtId="0" fontId="20" fillId="0" borderId="0" xfId="0" applyFont="1" applyAlignment="1">
      <alignment horizontal="left" vertical="top" wrapText="1"/>
    </xf>
    <xf numFmtId="4" fontId="32" fillId="0" borderId="0" xfId="0" applyNumberFormat="1" applyFont="1" applyAlignment="1">
      <alignment horizontal="left" wrapText="1" readingOrder="1"/>
    </xf>
    <xf numFmtId="4" fontId="32" fillId="0" borderId="0" xfId="0" applyNumberFormat="1" applyFont="1" applyAlignment="1">
      <alignment horizontal="right" wrapText="1" readingOrder="1"/>
    </xf>
    <xf numFmtId="4" fontId="32" fillId="0" borderId="0" xfId="0" applyNumberFormat="1" applyFont="1" applyAlignment="1">
      <alignment horizontal="left" vertical="center" wrapText="1" readingOrder="1"/>
    </xf>
    <xf numFmtId="4" fontId="11" fillId="0" borderId="0" xfId="2" applyNumberFormat="1" applyFont="1" applyAlignment="1">
      <alignment horizontal="left" vertical="top" wrapText="1" readingOrder="1"/>
    </xf>
    <xf numFmtId="0" fontId="11" fillId="0" borderId="0" xfId="0" applyFont="1" applyAlignment="1">
      <alignment vertical="center"/>
    </xf>
    <xf numFmtId="166" fontId="5" fillId="0" borderId="0" xfId="0" applyNumberFormat="1" applyFont="1"/>
    <xf numFmtId="4" fontId="20" fillId="0" borderId="0" xfId="2" applyNumberFormat="1" applyFont="1" applyAlignment="1">
      <alignment horizontal="right" wrapText="1" readingOrder="1"/>
    </xf>
    <xf numFmtId="4" fontId="11" fillId="0" borderId="0" xfId="2" applyNumberFormat="1" applyFont="1" applyAlignment="1">
      <alignment vertical="top" wrapText="1" readingOrder="1"/>
    </xf>
    <xf numFmtId="4" fontId="11" fillId="0" borderId="0" xfId="2" quotePrefix="1" applyNumberFormat="1" applyFont="1" applyAlignment="1">
      <alignment horizontal="left" vertical="top" wrapText="1" readingOrder="1"/>
    </xf>
    <xf numFmtId="4" fontId="11" fillId="4" borderId="0" xfId="2" quotePrefix="1" applyNumberFormat="1" applyFont="1" applyFill="1" applyAlignment="1">
      <alignment vertical="top" wrapText="1" readingOrder="1"/>
    </xf>
    <xf numFmtId="4" fontId="11" fillId="0" borderId="0" xfId="2" quotePrefix="1" applyNumberFormat="1" applyFont="1" applyAlignment="1">
      <alignment vertical="top" wrapText="1" readingOrder="1"/>
    </xf>
    <xf numFmtId="4" fontId="12" fillId="0" borderId="0" xfId="0" applyNumberFormat="1" applyFont="1" applyAlignment="1">
      <alignment vertical="top" wrapText="1" readingOrder="1"/>
    </xf>
    <xf numFmtId="4" fontId="4" fillId="0" borderId="0" xfId="0" applyNumberFormat="1" applyFont="1" applyAlignment="1">
      <alignment vertical="top" wrapText="1" readingOrder="1"/>
    </xf>
    <xf numFmtId="4" fontId="4" fillId="0" borderId="0" xfId="2" applyNumberFormat="1" applyFont="1" applyAlignment="1">
      <alignment horizontal="left" vertical="center" wrapText="1" readingOrder="1"/>
    </xf>
    <xf numFmtId="0" fontId="11" fillId="0" borderId="0" xfId="2" quotePrefix="1" applyFont="1" applyAlignment="1">
      <alignment horizontal="left" vertical="top" wrapText="1" readingOrder="1"/>
    </xf>
    <xf numFmtId="0" fontId="11" fillId="0" borderId="4" xfId="0" applyFont="1" applyBorder="1" applyAlignment="1">
      <alignment horizontal="justify" vertical="top" wrapText="1"/>
    </xf>
    <xf numFmtId="0" fontId="11" fillId="0" borderId="4" xfId="0" applyFont="1" applyBorder="1" applyAlignment="1">
      <alignment horizontal="left"/>
    </xf>
    <xf numFmtId="0" fontId="11" fillId="0" borderId="4" xfId="0" applyFont="1" applyBorder="1" applyAlignment="1">
      <alignment vertical="top" wrapText="1"/>
    </xf>
    <xf numFmtId="4" fontId="4" fillId="0" borderId="0" xfId="2" applyNumberFormat="1" applyFont="1" applyAlignment="1">
      <alignment horizontal="left" vertical="top" wrapText="1" readingOrder="1"/>
    </xf>
    <xf numFmtId="4" fontId="4" fillId="0" borderId="0" xfId="6" applyNumberFormat="1" applyFont="1" applyAlignment="1">
      <alignment horizontal="left" vertical="center" wrapText="1" readingOrder="1"/>
    </xf>
    <xf numFmtId="4" fontId="33" fillId="4" borderId="0" xfId="0" quotePrefix="1" applyNumberFormat="1" applyFont="1" applyFill="1" applyAlignment="1">
      <alignment horizontal="left" vertical="top" wrapText="1" readingOrder="1"/>
    </xf>
    <xf numFmtId="4" fontId="33" fillId="0" borderId="0" xfId="0" applyNumberFormat="1" applyFont="1" applyAlignment="1">
      <alignment horizontal="left" vertical="top" wrapText="1" readingOrder="1"/>
    </xf>
    <xf numFmtId="4" fontId="33" fillId="0" borderId="0" xfId="0" applyNumberFormat="1" applyFont="1" applyAlignment="1">
      <alignment horizontal="right" wrapText="1" readingOrder="1"/>
    </xf>
    <xf numFmtId="4" fontId="34" fillId="0" borderId="0" xfId="0" applyNumberFormat="1" applyFont="1" applyAlignment="1">
      <alignment horizontal="left" vertical="center" wrapText="1" readingOrder="1"/>
    </xf>
    <xf numFmtId="4" fontId="33" fillId="0" borderId="0" xfId="0" quotePrefix="1" applyNumberFormat="1" applyFont="1" applyAlignment="1">
      <alignment horizontal="left" vertical="top" wrapText="1" readingOrder="1"/>
    </xf>
    <xf numFmtId="4" fontId="33" fillId="0" borderId="0" xfId="0" applyNumberFormat="1" applyFont="1" applyAlignment="1">
      <alignment horizontal="left" vertical="center" wrapText="1" readingOrder="1"/>
    </xf>
    <xf numFmtId="4" fontId="34" fillId="0" borderId="0" xfId="0" applyNumberFormat="1" applyFont="1" applyAlignment="1">
      <alignment horizontal="right" wrapText="1" readingOrder="1"/>
    </xf>
    <xf numFmtId="4" fontId="20" fillId="4" borderId="0" xfId="0" quotePrefix="1" applyNumberFormat="1" applyFont="1" applyFill="1" applyAlignment="1">
      <alignment horizontal="left" vertical="top" wrapText="1" readingOrder="1"/>
    </xf>
    <xf numFmtId="4" fontId="12" fillId="2" borderId="0" xfId="2" applyNumberFormat="1" applyFont="1" applyFill="1" applyAlignment="1">
      <alignment horizontal="right" wrapText="1" readingOrder="1"/>
    </xf>
    <xf numFmtId="4" fontId="11" fillId="4" borderId="0" xfId="1" applyNumberFormat="1" applyFont="1" applyFill="1" applyAlignment="1">
      <alignment horizontal="left" vertical="top" wrapText="1" readingOrder="1"/>
    </xf>
    <xf numFmtId="4" fontId="11" fillId="0" borderId="0" xfId="1" applyNumberFormat="1" applyFont="1" applyAlignment="1">
      <alignment horizontal="right" wrapText="1" readingOrder="1"/>
    </xf>
    <xf numFmtId="2" fontId="11" fillId="0" borderId="0" xfId="0" applyNumberFormat="1" applyFont="1" applyAlignment="1">
      <alignment horizontal="justify" vertical="top" wrapText="1"/>
    </xf>
    <xf numFmtId="4" fontId="4" fillId="0" borderId="0" xfId="1" applyNumberFormat="1" applyFont="1" applyAlignment="1">
      <alignment horizontal="left" wrapText="1" readingOrder="1"/>
    </xf>
    <xf numFmtId="4" fontId="11" fillId="4" borderId="0" xfId="1" quotePrefix="1" applyNumberFormat="1" applyFont="1" applyFill="1" applyAlignment="1">
      <alignment horizontal="left" vertical="top" wrapText="1" readingOrder="1"/>
    </xf>
    <xf numFmtId="4" fontId="11" fillId="0" borderId="0" xfId="1" applyNumberFormat="1" applyFont="1" applyAlignment="1">
      <alignment horizontal="right" vertical="top" wrapText="1" readingOrder="1"/>
    </xf>
    <xf numFmtId="4" fontId="11" fillId="0" borderId="0" xfId="1" applyNumberFormat="1" applyFont="1" applyAlignment="1">
      <alignment horizontal="left" vertical="center" wrapText="1" readingOrder="1"/>
    </xf>
    <xf numFmtId="4" fontId="11" fillId="0" borderId="0" xfId="1" quotePrefix="1" applyNumberFormat="1" applyFont="1" applyAlignment="1">
      <alignment horizontal="left" vertical="top" wrapText="1" readingOrder="1"/>
    </xf>
    <xf numFmtId="0" fontId="11" fillId="2" borderId="0" xfId="0" applyFont="1" applyFill="1" applyAlignment="1">
      <alignment horizontal="right"/>
    </xf>
    <xf numFmtId="2" fontId="11" fillId="2" borderId="0" xfId="0" applyNumberFormat="1" applyFont="1" applyFill="1" applyAlignment="1">
      <alignment readingOrder="1"/>
    </xf>
    <xf numFmtId="0" fontId="11" fillId="2" borderId="0" xfId="0" applyFont="1" applyFill="1"/>
    <xf numFmtId="4" fontId="12" fillId="2" borderId="0" xfId="1" applyNumberFormat="1" applyFont="1" applyFill="1" applyAlignment="1">
      <alignment horizontal="right" wrapText="1"/>
    </xf>
    <xf numFmtId="4" fontId="4" fillId="0" borderId="0" xfId="4" applyNumberFormat="1" applyFont="1" applyAlignment="1">
      <alignment horizontal="right" wrapText="1" readingOrder="1"/>
    </xf>
    <xf numFmtId="0" fontId="33" fillId="0" borderId="0" xfId="0" applyFont="1" applyAlignment="1">
      <alignment horizontal="left" vertical="top" wrapText="1" readingOrder="1"/>
    </xf>
    <xf numFmtId="0" fontId="37" fillId="0" borderId="0" xfId="0" applyFont="1"/>
    <xf numFmtId="0" fontId="33" fillId="4" borderId="0" xfId="0" applyFont="1" applyFill="1" applyAlignment="1">
      <alignment horizontal="left" vertical="top" wrapText="1" readingOrder="1"/>
    </xf>
    <xf numFmtId="0" fontId="33" fillId="0" borderId="0" xfId="0" applyFont="1" applyAlignment="1">
      <alignment horizontal="right"/>
    </xf>
    <xf numFmtId="0" fontId="33" fillId="0" borderId="0" xfId="0" applyFont="1"/>
    <xf numFmtId="0" fontId="33" fillId="0" borderId="0" xfId="0" applyFont="1" applyAlignment="1">
      <alignment horizontal="right" vertical="center"/>
    </xf>
    <xf numFmtId="0" fontId="38" fillId="0" borderId="0" xfId="0" applyFont="1"/>
    <xf numFmtId="0" fontId="38" fillId="0" borderId="0" xfId="0" applyFont="1" applyAlignment="1">
      <alignment vertical="center"/>
    </xf>
    <xf numFmtId="4" fontId="33" fillId="0" borderId="0" xfId="0" applyNumberFormat="1" applyFont="1" applyAlignment="1">
      <alignment horizontal="right" vertical="center" wrapText="1" readingOrder="1"/>
    </xf>
    <xf numFmtId="4" fontId="11" fillId="0" borderId="0" xfId="0" applyNumberFormat="1" applyFont="1" applyAlignment="1">
      <alignment horizontal="left" wrapText="1" readingOrder="1"/>
    </xf>
    <xf numFmtId="4" fontId="38" fillId="4" borderId="0" xfId="0" applyNumberFormat="1" applyFont="1" applyFill="1" applyAlignment="1">
      <alignment horizontal="left" vertical="top" wrapText="1" readingOrder="1"/>
    </xf>
    <xf numFmtId="4" fontId="20" fillId="0" borderId="0" xfId="0" quotePrefix="1" applyNumberFormat="1" applyFont="1" applyAlignment="1">
      <alignment horizontal="left" vertical="top" wrapText="1" readingOrder="1"/>
    </xf>
    <xf numFmtId="4" fontId="8" fillId="0" borderId="0" xfId="6" applyNumberFormat="1" applyFont="1" applyAlignment="1">
      <alignment horizontal="left" vertical="center" wrapText="1" readingOrder="1"/>
    </xf>
    <xf numFmtId="4" fontId="14" fillId="0" borderId="0" xfId="2" applyNumberFormat="1" applyFont="1" applyAlignment="1">
      <alignment horizontal="left" vertical="top" wrapText="1" readingOrder="1"/>
    </xf>
    <xf numFmtId="4" fontId="11" fillId="0" borderId="0" xfId="2" applyNumberFormat="1" applyFont="1" applyAlignment="1">
      <alignment horizontal="right"/>
    </xf>
    <xf numFmtId="4" fontId="28" fillId="5" borderId="0" xfId="2" applyNumberFormat="1" applyFont="1" applyFill="1" applyAlignment="1">
      <alignment horizontal="left" vertical="top" wrapText="1" readingOrder="1"/>
    </xf>
    <xf numFmtId="4" fontId="28" fillId="5" borderId="0" xfId="2" applyNumberFormat="1" applyFont="1" applyFill="1" applyAlignment="1">
      <alignment horizontal="left" vertical="center" wrapText="1" readingOrder="1"/>
    </xf>
    <xf numFmtId="4" fontId="28" fillId="5" borderId="0" xfId="2" applyNumberFormat="1" applyFont="1" applyFill="1" applyAlignment="1">
      <alignment horizontal="right" wrapText="1" readingOrder="1"/>
    </xf>
    <xf numFmtId="4" fontId="28" fillId="0" borderId="0" xfId="2" applyNumberFormat="1" applyFont="1" applyAlignment="1">
      <alignment horizontal="left" vertical="top" wrapText="1" readingOrder="1"/>
    </xf>
    <xf numFmtId="4" fontId="28" fillId="0" borderId="0" xfId="2" applyNumberFormat="1" applyFont="1" applyAlignment="1">
      <alignment horizontal="left" vertical="center" wrapText="1" readingOrder="1"/>
    </xf>
    <xf numFmtId="4" fontId="28" fillId="0" borderId="0" xfId="2" applyNumberFormat="1" applyFont="1" applyAlignment="1">
      <alignment horizontal="right" wrapText="1" readingOrder="1"/>
    </xf>
    <xf numFmtId="4" fontId="27" fillId="0" borderId="0" xfId="2" applyNumberFormat="1" applyFont="1" applyAlignment="1">
      <alignment horizontal="left" vertical="top" wrapText="1" readingOrder="1"/>
    </xf>
    <xf numFmtId="4" fontId="27" fillId="0" borderId="0" xfId="2" applyNumberFormat="1" applyFont="1" applyAlignment="1">
      <alignment horizontal="left" vertical="center" wrapText="1" readingOrder="1"/>
    </xf>
    <xf numFmtId="4" fontId="27" fillId="0" borderId="0" xfId="2" applyNumberFormat="1" applyFont="1" applyAlignment="1">
      <alignment horizontal="right" wrapText="1" readingOrder="1"/>
    </xf>
    <xf numFmtId="0" fontId="28" fillId="2" borderId="1" xfId="1" applyFont="1" applyFill="1" applyBorder="1" applyAlignment="1">
      <alignment readingOrder="1"/>
    </xf>
    <xf numFmtId="167" fontId="28" fillId="2" borderId="1" xfId="1" applyNumberFormat="1" applyFont="1" applyFill="1" applyBorder="1" applyAlignment="1">
      <alignment readingOrder="1"/>
    </xf>
    <xf numFmtId="167" fontId="28" fillId="2" borderId="3" xfId="1" applyNumberFormat="1" applyFont="1" applyFill="1" applyBorder="1" applyAlignment="1">
      <alignment readingOrder="1"/>
    </xf>
    <xf numFmtId="4" fontId="11" fillId="2" borderId="2" xfId="1" applyNumberFormat="1" applyFont="1" applyFill="1" applyBorder="1" applyAlignment="1">
      <alignment horizontal="left" vertical="top" wrapText="1" readingOrder="1"/>
    </xf>
    <xf numFmtId="4" fontId="11" fillId="2" borderId="2" xfId="0" applyNumberFormat="1" applyFont="1" applyFill="1" applyBorder="1" applyAlignment="1">
      <alignment horizontal="left" vertical="top" wrapText="1"/>
    </xf>
    <xf numFmtId="4" fontId="11" fillId="2" borderId="2" xfId="0" applyNumberFormat="1" applyFont="1" applyFill="1" applyBorder="1" applyAlignment="1">
      <alignment horizontal="left" vertical="top" wrapText="1" readingOrder="1"/>
    </xf>
    <xf numFmtId="4" fontId="11" fillId="2" borderId="2" xfId="2" applyNumberFormat="1" applyFont="1" applyFill="1" applyBorder="1" applyAlignment="1">
      <alignment horizontal="left" vertical="top" wrapText="1" readingOrder="1"/>
    </xf>
    <xf numFmtId="4" fontId="33" fillId="2" borderId="2" xfId="0" applyNumberFormat="1" applyFont="1" applyFill="1" applyBorder="1" applyAlignment="1">
      <alignment horizontal="left" vertical="top" wrapText="1" readingOrder="1"/>
    </xf>
    <xf numFmtId="4" fontId="12" fillId="2" borderId="2" xfId="2" applyNumberFormat="1" applyFont="1" applyFill="1" applyBorder="1" applyAlignment="1">
      <alignment horizontal="right" vertical="top" wrapText="1" readingOrder="1"/>
    </xf>
    <xf numFmtId="4" fontId="15" fillId="2" borderId="2" xfId="0" applyNumberFormat="1" applyFont="1" applyFill="1" applyBorder="1" applyAlignment="1">
      <alignment horizontal="left" vertical="top" wrapText="1" readingOrder="1"/>
    </xf>
    <xf numFmtId="4" fontId="13" fillId="2" borderId="2" xfId="4" applyNumberFormat="1" applyFont="1" applyFill="1" applyBorder="1" applyAlignment="1">
      <alignment horizontal="left" vertical="top" wrapText="1" readingOrder="1"/>
    </xf>
    <xf numFmtId="4" fontId="7" fillId="2" borderId="3" xfId="4" applyNumberFormat="1" applyFont="1" applyFill="1" applyBorder="1" applyAlignment="1">
      <alignment horizontal="left" vertical="center" wrapText="1" readingOrder="1"/>
    </xf>
    <xf numFmtId="4" fontId="15" fillId="2" borderId="2" xfId="6" applyNumberFormat="1" applyFont="1" applyFill="1" applyBorder="1" applyAlignment="1">
      <alignment horizontal="left" vertical="top" wrapText="1" readingOrder="1"/>
    </xf>
    <xf numFmtId="4" fontId="20" fillId="2" borderId="2" xfId="2" applyNumberFormat="1" applyFont="1" applyFill="1" applyBorder="1" applyAlignment="1">
      <alignment horizontal="left" vertical="top" wrapText="1" readingOrder="1"/>
    </xf>
    <xf numFmtId="167" fontId="12" fillId="2" borderId="3" xfId="1" applyNumberFormat="1" applyFont="1" applyFill="1" applyBorder="1" applyAlignment="1">
      <alignment readingOrder="1"/>
    </xf>
    <xf numFmtId="4" fontId="12" fillId="0" borderId="0" xfId="1" applyNumberFormat="1" applyFont="1" applyAlignment="1">
      <alignment horizontal="right" wrapText="1" readingOrder="1"/>
    </xf>
    <xf numFmtId="0" fontId="11" fillId="0" borderId="0" xfId="0" applyFont="1"/>
    <xf numFmtId="0" fontId="11" fillId="0" borderId="0" xfId="0" applyFont="1" applyAlignment="1">
      <alignment horizontal="left" vertical="top"/>
    </xf>
    <xf numFmtId="0" fontId="28" fillId="2" borderId="1" xfId="1" applyFont="1" applyFill="1" applyBorder="1" applyAlignment="1">
      <alignment horizontal="right" readingOrder="1"/>
    </xf>
    <xf numFmtId="4" fontId="4" fillId="0" borderId="0" xfId="1" applyNumberFormat="1" applyFont="1" applyAlignment="1">
      <alignment horizontal="right" wrapText="1" readingOrder="1"/>
    </xf>
    <xf numFmtId="4" fontId="22" fillId="0" borderId="0" xfId="1" applyNumberFormat="1" applyFont="1" applyAlignment="1">
      <alignment horizontal="right" vertical="center" wrapText="1" readingOrder="1"/>
    </xf>
    <xf numFmtId="4" fontId="4" fillId="0" borderId="0" xfId="1" applyNumberFormat="1" applyFont="1" applyAlignment="1">
      <alignment horizontal="right" vertical="center" wrapText="1" readingOrder="1"/>
    </xf>
    <xf numFmtId="4" fontId="28" fillId="2" borderId="0" xfId="6" applyNumberFormat="1" applyFont="1" applyFill="1" applyAlignment="1">
      <alignment vertical="center" wrapText="1" readingOrder="1"/>
    </xf>
    <xf numFmtId="4" fontId="28" fillId="2" borderId="0" xfId="6" applyNumberFormat="1" applyFont="1" applyFill="1" applyAlignment="1">
      <alignment horizontal="left" vertical="center" wrapText="1" readingOrder="1"/>
    </xf>
    <xf numFmtId="4" fontId="20" fillId="2" borderId="0" xfId="6" applyNumberFormat="1" applyFont="1" applyFill="1" applyAlignment="1">
      <alignment horizontal="right" wrapText="1" readingOrder="1"/>
    </xf>
    <xf numFmtId="4" fontId="16" fillId="2" borderId="0" xfId="6" applyNumberFormat="1" applyFont="1" applyFill="1" applyAlignment="1">
      <alignment wrapText="1" readingOrder="1"/>
    </xf>
    <xf numFmtId="4" fontId="20" fillId="0" borderId="0" xfId="6" applyNumberFormat="1" applyFont="1" applyAlignment="1">
      <alignment vertical="top" wrapText="1" readingOrder="1"/>
    </xf>
    <xf numFmtId="0" fontId="20" fillId="0" borderId="0" xfId="1" quotePrefix="1" applyFont="1" applyAlignment="1">
      <alignment horizontal="left" vertical="justify" wrapText="1"/>
    </xf>
    <xf numFmtId="4" fontId="20" fillId="0" borderId="0" xfId="6" applyNumberFormat="1" applyFont="1" applyAlignment="1">
      <alignment horizontal="right" wrapText="1" readingOrder="1"/>
    </xf>
    <xf numFmtId="4" fontId="28" fillId="2" borderId="0" xfId="6" applyNumberFormat="1" applyFont="1" applyFill="1" applyAlignment="1">
      <alignment vertical="top" wrapText="1" readingOrder="1"/>
    </xf>
    <xf numFmtId="0" fontId="20" fillId="2" borderId="0" xfId="1" applyFont="1" applyFill="1" applyAlignment="1" applyProtection="1">
      <alignment vertical="center" readingOrder="1"/>
      <protection locked="0"/>
    </xf>
    <xf numFmtId="0" fontId="28" fillId="2" borderId="0" xfId="1" applyFont="1" applyFill="1" applyAlignment="1" applyProtection="1">
      <alignment horizontal="left" vertical="center" wrapText="1"/>
      <protection locked="0"/>
    </xf>
    <xf numFmtId="0" fontId="20" fillId="2" borderId="0" xfId="1" applyFont="1" applyFill="1" applyAlignment="1">
      <alignment horizontal="center"/>
    </xf>
    <xf numFmtId="4" fontId="16" fillId="2" borderId="0" xfId="1" applyNumberFormat="1" applyFont="1" applyFill="1"/>
    <xf numFmtId="49" fontId="28" fillId="2" borderId="0" xfId="0" applyNumberFormat="1" applyFont="1" applyFill="1" applyAlignment="1">
      <alignment horizontal="left" vertical="center"/>
    </xf>
    <xf numFmtId="49" fontId="41" fillId="2" borderId="0" xfId="0" applyNumberFormat="1" applyFont="1" applyFill="1" applyAlignment="1">
      <alignment horizontal="left" vertical="center"/>
    </xf>
    <xf numFmtId="0" fontId="20" fillId="0" borderId="0" xfId="1" quotePrefix="1" applyFont="1" applyAlignment="1">
      <alignment vertical="justify" readingOrder="1"/>
    </xf>
    <xf numFmtId="0" fontId="20" fillId="0" borderId="0" xfId="1" applyFont="1" applyAlignment="1">
      <alignment horizontal="center"/>
    </xf>
    <xf numFmtId="4" fontId="16" fillId="0" borderId="0" xfId="1" applyNumberFormat="1" applyFont="1"/>
    <xf numFmtId="4" fontId="20" fillId="0" borderId="0" xfId="0" applyNumberFormat="1" applyFont="1"/>
    <xf numFmtId="4" fontId="42" fillId="0" borderId="0" xfId="0" applyNumberFormat="1" applyFont="1" applyAlignment="1">
      <alignment horizontal="right"/>
    </xf>
    <xf numFmtId="0" fontId="20" fillId="4" borderId="0" xfId="1" applyFont="1" applyFill="1" applyAlignment="1">
      <alignment vertical="top" readingOrder="1"/>
    </xf>
    <xf numFmtId="0" fontId="20" fillId="0" borderId="0" xfId="1" applyFont="1" applyAlignment="1">
      <alignment vertical="top" wrapText="1"/>
    </xf>
    <xf numFmtId="4" fontId="16" fillId="0" borderId="0" xfId="1" applyNumberFormat="1" applyFont="1" applyAlignment="1">
      <alignment vertical="justify"/>
    </xf>
    <xf numFmtId="49" fontId="20" fillId="0" borderId="0" xfId="0" applyNumberFormat="1" applyFont="1" applyAlignment="1">
      <alignment horizontal="left" vertical="top"/>
    </xf>
    <xf numFmtId="49" fontId="42" fillId="0" borderId="0" xfId="0" applyNumberFormat="1" applyFont="1" applyAlignment="1">
      <alignment horizontal="left" vertical="top"/>
    </xf>
    <xf numFmtId="0" fontId="20" fillId="0" borderId="0" xfId="1" applyFont="1" applyAlignment="1">
      <alignment vertical="top" readingOrder="1"/>
    </xf>
    <xf numFmtId="168" fontId="20" fillId="0" borderId="0" xfId="0" applyNumberFormat="1" applyFont="1"/>
    <xf numFmtId="0" fontId="20" fillId="0" borderId="0" xfId="1" applyFont="1" applyAlignment="1">
      <alignment readingOrder="1"/>
    </xf>
    <xf numFmtId="0" fontId="20" fillId="0" borderId="0" xfId="1" applyFont="1" applyAlignment="1">
      <alignment horizontal="justify" wrapText="1"/>
    </xf>
    <xf numFmtId="0" fontId="20" fillId="0" borderId="0" xfId="8" applyFont="1" applyAlignment="1">
      <alignment horizontal="center"/>
    </xf>
    <xf numFmtId="2" fontId="20" fillId="0" borderId="0" xfId="8" applyNumberFormat="1" applyFont="1"/>
    <xf numFmtId="4" fontId="20" fillId="0" borderId="0" xfId="0" applyNumberFormat="1" applyFont="1" applyAlignment="1">
      <alignment horizontal="right"/>
    </xf>
    <xf numFmtId="0" fontId="20" fillId="0" borderId="0" xfId="1" applyFont="1" applyAlignment="1">
      <alignment horizontal="justify" vertical="top" wrapText="1"/>
    </xf>
    <xf numFmtId="4" fontId="20" fillId="0" borderId="0" xfId="1" applyNumberFormat="1" applyFont="1"/>
    <xf numFmtId="0" fontId="20" fillId="2" borderId="0" xfId="1" applyFont="1" applyFill="1" applyAlignment="1">
      <alignment vertical="center" readingOrder="1"/>
    </xf>
    <xf numFmtId="0" fontId="28" fillId="2" borderId="0" xfId="1" quotePrefix="1" applyFont="1" applyFill="1" applyAlignment="1">
      <alignment horizontal="left" vertical="center"/>
    </xf>
    <xf numFmtId="0" fontId="20" fillId="2" borderId="0" xfId="1" quotePrefix="1" applyFont="1" applyFill="1" applyAlignment="1">
      <alignment horizontal="center"/>
    </xf>
    <xf numFmtId="168" fontId="20" fillId="2" borderId="0" xfId="0" applyNumberFormat="1" applyFont="1" applyFill="1"/>
    <xf numFmtId="0" fontId="29" fillId="0" borderId="0" xfId="1" applyFont="1" applyAlignment="1">
      <alignment vertical="top" wrapText="1" readingOrder="1"/>
    </xf>
    <xf numFmtId="0" fontId="29" fillId="0" borderId="0" xfId="1" applyFont="1" applyAlignment="1">
      <alignment horizontal="center"/>
    </xf>
    <xf numFmtId="4" fontId="44" fillId="0" borderId="0" xfId="1" applyNumberFormat="1" applyFont="1"/>
    <xf numFmtId="168" fontId="16" fillId="0" borderId="0" xfId="0" applyNumberFormat="1" applyFont="1"/>
    <xf numFmtId="4" fontId="12" fillId="2" borderId="0" xfId="1" applyNumberFormat="1" applyFont="1" applyFill="1" applyAlignment="1">
      <alignment vertical="top" wrapText="1" readingOrder="1"/>
    </xf>
    <xf numFmtId="0" fontId="40" fillId="0" borderId="0" xfId="0" applyFont="1" applyAlignment="1">
      <alignment horizontal="right"/>
    </xf>
    <xf numFmtId="0" fontId="44" fillId="0" borderId="0" xfId="0" applyFont="1"/>
    <xf numFmtId="0" fontId="20" fillId="0" borderId="0" xfId="0" applyFont="1" applyAlignment="1">
      <alignment horizontal="left" vertical="top"/>
    </xf>
    <xf numFmtId="0" fontId="16" fillId="0" borderId="0" xfId="0" applyFont="1"/>
    <xf numFmtId="0" fontId="17" fillId="0" borderId="0" xfId="0" applyFont="1" applyAlignment="1">
      <alignment horizontal="right"/>
    </xf>
    <xf numFmtId="4" fontId="4" fillId="4" borderId="0" xfId="1" applyNumberFormat="1" applyFont="1" applyFill="1" applyAlignment="1">
      <alignment vertical="top" wrapText="1" readingOrder="1"/>
    </xf>
    <xf numFmtId="4" fontId="4" fillId="0" borderId="0" xfId="1" applyNumberFormat="1" applyFont="1" applyAlignment="1">
      <alignment vertical="top" wrapText="1" readingOrder="1"/>
    </xf>
    <xf numFmtId="0" fontId="17" fillId="0" borderId="0" xfId="0" applyFont="1" applyAlignment="1">
      <alignment wrapText="1"/>
    </xf>
    <xf numFmtId="0" fontId="20" fillId="0" borderId="0" xfId="1" applyFont="1" applyAlignment="1">
      <alignment horizontal="justify" vertical="justify" wrapText="1"/>
    </xf>
    <xf numFmtId="0" fontId="11" fillId="0" borderId="0" xfId="1" quotePrefix="1" applyFont="1" applyAlignment="1">
      <alignment horizontal="justify" vertical="top" wrapText="1"/>
    </xf>
    <xf numFmtId="0" fontId="11" fillId="0" borderId="0" xfId="0" applyFont="1" applyAlignment="1">
      <alignment wrapText="1"/>
    </xf>
    <xf numFmtId="4" fontId="46" fillId="0" borderId="0" xfId="6" applyNumberFormat="1" applyFont="1" applyAlignment="1">
      <alignment vertical="top" wrapText="1" readingOrder="1"/>
    </xf>
    <xf numFmtId="4" fontId="46" fillId="0" borderId="0" xfId="6" applyNumberFormat="1" applyFont="1" applyAlignment="1">
      <alignment horizontal="left" vertical="center" wrapText="1" readingOrder="1"/>
    </xf>
    <xf numFmtId="4" fontId="46" fillId="0" borderId="0" xfId="6" applyNumberFormat="1" applyFont="1" applyAlignment="1">
      <alignment horizontal="right" wrapText="1" readingOrder="1"/>
    </xf>
    <xf numFmtId="4" fontId="16" fillId="0" borderId="0" xfId="6" applyNumberFormat="1" applyFont="1" applyAlignment="1">
      <alignment wrapText="1" readingOrder="1"/>
    </xf>
    <xf numFmtId="4" fontId="46" fillId="2" borderId="0" xfId="6" applyNumberFormat="1" applyFont="1" applyFill="1" applyAlignment="1">
      <alignment horizontal="right" wrapText="1" readingOrder="1"/>
    </xf>
    <xf numFmtId="0" fontId="28" fillId="2" borderId="0" xfId="1" applyFont="1" applyFill="1" applyAlignment="1" applyProtection="1">
      <alignment vertical="center"/>
      <protection locked="0"/>
    </xf>
    <xf numFmtId="4" fontId="47" fillId="2" borderId="0" xfId="6" applyNumberFormat="1" applyFont="1" applyFill="1" applyAlignment="1">
      <alignment horizontal="right" wrapText="1" readingOrder="1"/>
    </xf>
    <xf numFmtId="0" fontId="28" fillId="0" borderId="0" xfId="1" applyFont="1" applyAlignment="1" applyProtection="1">
      <alignment vertical="top"/>
      <protection locked="0"/>
    </xf>
    <xf numFmtId="4" fontId="47" fillId="0" borderId="0" xfId="6" applyNumberFormat="1" applyFont="1" applyAlignment="1">
      <alignment horizontal="right" wrapText="1" readingOrder="1"/>
    </xf>
    <xf numFmtId="0" fontId="20" fillId="4" borderId="0" xfId="1" applyFont="1" applyFill="1" applyAlignment="1" applyProtection="1">
      <alignment vertical="top"/>
      <protection locked="0"/>
    </xf>
    <xf numFmtId="49" fontId="20" fillId="0" borderId="0" xfId="1" applyNumberFormat="1" applyFont="1"/>
    <xf numFmtId="0" fontId="20" fillId="0" borderId="0" xfId="1" quotePrefix="1" applyFont="1" applyAlignment="1">
      <alignment horizontal="left" wrapText="1"/>
    </xf>
    <xf numFmtId="4" fontId="16" fillId="0" borderId="0" xfId="6" applyNumberFormat="1" applyFont="1" applyAlignment="1">
      <alignment horizontal="right" wrapText="1" readingOrder="1"/>
    </xf>
    <xf numFmtId="3" fontId="20" fillId="0" borderId="0" xfId="1" applyNumberFormat="1" applyFont="1"/>
    <xf numFmtId="0" fontId="20" fillId="0" borderId="0" xfId="1" applyFont="1" applyAlignment="1">
      <alignment horizontal="left" vertical="top" wrapText="1"/>
    </xf>
    <xf numFmtId="4" fontId="47" fillId="0" borderId="0" xfId="6" applyNumberFormat="1" applyFont="1" applyAlignment="1">
      <alignment vertical="top" wrapText="1" readingOrder="1"/>
    </xf>
    <xf numFmtId="4" fontId="47" fillId="0" borderId="0" xfId="6" applyNumberFormat="1" applyFont="1" applyAlignment="1">
      <alignment horizontal="left" vertical="center" wrapText="1" readingOrder="1"/>
    </xf>
    <xf numFmtId="4" fontId="48" fillId="0" borderId="0" xfId="6" applyNumberFormat="1" applyFont="1" applyAlignment="1">
      <alignment wrapText="1" readingOrder="1"/>
    </xf>
    <xf numFmtId="0" fontId="40" fillId="0" borderId="0" xfId="0" applyFont="1"/>
    <xf numFmtId="0" fontId="49" fillId="0" borderId="0" xfId="0" applyFont="1" applyAlignment="1">
      <alignment horizontal="right"/>
    </xf>
    <xf numFmtId="4" fontId="4" fillId="0" borderId="0" xfId="1" applyNumberFormat="1" applyFont="1" applyAlignment="1">
      <alignment horizontal="left" readingOrder="1"/>
    </xf>
    <xf numFmtId="4" fontId="32" fillId="0" borderId="0" xfId="1" applyNumberFormat="1" applyFont="1" applyAlignment="1">
      <alignment wrapText="1" readingOrder="1"/>
    </xf>
    <xf numFmtId="4" fontId="32" fillId="0" borderId="0" xfId="1" applyNumberFormat="1" applyFont="1" applyAlignment="1">
      <alignment horizontal="right" wrapText="1" readingOrder="1"/>
    </xf>
    <xf numFmtId="4" fontId="32" fillId="0" borderId="0" xfId="1" applyNumberFormat="1" applyFont="1" applyAlignment="1">
      <alignment vertical="top" wrapText="1" readingOrder="1"/>
    </xf>
    <xf numFmtId="4" fontId="32" fillId="0" borderId="0" xfId="1" applyNumberFormat="1" applyFont="1" applyAlignment="1">
      <alignment horizontal="left" readingOrder="1"/>
    </xf>
    <xf numFmtId="0" fontId="28" fillId="0" borderId="0" xfId="0" applyFont="1" applyAlignment="1">
      <alignment horizontal="left" vertical="top"/>
    </xf>
    <xf numFmtId="0" fontId="20" fillId="0" borderId="0" xfId="0" applyFont="1" applyAlignment="1">
      <alignment vertical="top"/>
    </xf>
    <xf numFmtId="4" fontId="48" fillId="0" borderId="0" xfId="1" applyNumberFormat="1" applyFont="1" applyAlignment="1">
      <alignment horizontal="right" wrapText="1" readingOrder="1"/>
    </xf>
    <xf numFmtId="4" fontId="32" fillId="4" borderId="0" xfId="6" applyNumberFormat="1" applyFont="1" applyFill="1" applyAlignment="1">
      <alignment horizontal="left" vertical="top" wrapText="1" readingOrder="1"/>
    </xf>
    <xf numFmtId="0" fontId="28" fillId="2" borderId="0" xfId="0" applyFont="1" applyFill="1" applyAlignment="1">
      <alignment horizontal="left" vertical="center"/>
    </xf>
    <xf numFmtId="4" fontId="20" fillId="4" borderId="0" xfId="6" applyNumberFormat="1" applyFont="1" applyFill="1" applyAlignment="1">
      <alignment vertical="top" wrapText="1" readingOrder="1"/>
    </xf>
    <xf numFmtId="0" fontId="50" fillId="0" borderId="0" xfId="1" applyFont="1" applyAlignment="1">
      <alignment horizontal="center"/>
    </xf>
    <xf numFmtId="0" fontId="16" fillId="0" borderId="0" xfId="1" quotePrefix="1" applyFont="1" applyAlignment="1">
      <alignment horizontal="left" vertical="justify" wrapText="1"/>
    </xf>
    <xf numFmtId="4" fontId="18" fillId="2" borderId="0" xfId="1" applyNumberFormat="1" applyFont="1" applyFill="1" applyAlignment="1">
      <alignment vertical="top" wrapText="1" readingOrder="1"/>
    </xf>
    <xf numFmtId="0" fontId="15" fillId="0" borderId="0" xfId="0" applyFont="1"/>
    <xf numFmtId="0" fontId="15" fillId="0" borderId="0" xfId="0" applyFont="1" applyAlignment="1">
      <alignment wrapText="1"/>
    </xf>
    <xf numFmtId="4" fontId="16" fillId="2" borderId="0" xfId="1" applyNumberFormat="1" applyFont="1" applyFill="1" applyAlignment="1">
      <alignment vertical="justify"/>
    </xf>
    <xf numFmtId="0" fontId="52" fillId="0" borderId="0" xfId="0" applyFont="1"/>
    <xf numFmtId="0" fontId="19" fillId="2" borderId="0" xfId="0" applyFont="1" applyFill="1" applyAlignment="1">
      <alignment horizontal="left" vertical="center"/>
    </xf>
    <xf numFmtId="4" fontId="32" fillId="0" borderId="0" xfId="1" applyNumberFormat="1" applyFont="1" applyAlignment="1">
      <alignment horizontal="center" wrapText="1" readingOrder="1"/>
    </xf>
    <xf numFmtId="4" fontId="32" fillId="0" borderId="0" xfId="1" applyNumberFormat="1" applyFont="1" applyAlignment="1">
      <alignment horizontal="left" vertical="center" wrapText="1" readingOrder="1"/>
    </xf>
    <xf numFmtId="0" fontId="11" fillId="0" borderId="0" xfId="1" applyFont="1" applyAlignment="1">
      <alignment horizontal="justify" vertical="justify" wrapText="1"/>
    </xf>
    <xf numFmtId="0" fontId="11" fillId="0" borderId="0" xfId="1" applyFont="1" applyAlignment="1">
      <alignment horizontal="center"/>
    </xf>
    <xf numFmtId="4" fontId="11" fillId="0" borderId="0" xfId="1" applyNumberFormat="1" applyFont="1"/>
    <xf numFmtId="4" fontId="32" fillId="0" borderId="0" xfId="6" applyNumberFormat="1" applyFont="1" applyAlignment="1">
      <alignment horizontal="right" wrapText="1" readingOrder="1"/>
    </xf>
    <xf numFmtId="0" fontId="28" fillId="4" borderId="0" xfId="1" applyFont="1" applyFill="1" applyAlignment="1" applyProtection="1">
      <alignment vertical="top"/>
      <protection locked="0"/>
    </xf>
    <xf numFmtId="4" fontId="20" fillId="0" borderId="0" xfId="6" applyNumberFormat="1" applyFont="1" applyAlignment="1">
      <alignment horizontal="left" vertical="center" wrapText="1" readingOrder="1"/>
    </xf>
    <xf numFmtId="0" fontId="11" fillId="0" borderId="0" xfId="0" applyFont="1" applyAlignment="1">
      <alignment vertical="top"/>
    </xf>
    <xf numFmtId="0" fontId="11" fillId="0" borderId="0" xfId="0" applyFont="1" applyAlignment="1">
      <alignment horizontal="right" wrapText="1"/>
    </xf>
    <xf numFmtId="4" fontId="16" fillId="2" borderId="0" xfId="6" applyNumberFormat="1" applyFont="1" applyFill="1" applyAlignment="1">
      <alignment horizontal="right" wrapText="1" readingOrder="1"/>
    </xf>
    <xf numFmtId="4" fontId="20" fillId="0" borderId="0" xfId="6" applyNumberFormat="1" applyFont="1" applyAlignment="1">
      <alignment horizontal="left" vertical="top" wrapText="1" readingOrder="1"/>
    </xf>
    <xf numFmtId="4" fontId="28" fillId="0" borderId="0" xfId="6" applyNumberFormat="1" applyFont="1" applyAlignment="1">
      <alignment horizontal="left" vertical="center" wrapText="1" readingOrder="1"/>
    </xf>
    <xf numFmtId="0" fontId="20" fillId="4" borderId="0" xfId="0" applyFont="1" applyFill="1" applyAlignment="1">
      <alignment vertical="top" readingOrder="1"/>
    </xf>
    <xf numFmtId="4" fontId="28" fillId="2" borderId="0" xfId="6" applyNumberFormat="1" applyFont="1" applyFill="1" applyAlignment="1">
      <alignment horizontal="right" wrapText="1" readingOrder="1"/>
    </xf>
    <xf numFmtId="4" fontId="19" fillId="2" borderId="0" xfId="6" applyNumberFormat="1" applyFont="1" applyFill="1" applyAlignment="1">
      <alignment horizontal="right" wrapText="1" readingOrder="1"/>
    </xf>
    <xf numFmtId="4" fontId="48" fillId="0" borderId="0" xfId="1" applyNumberFormat="1" applyFont="1" applyAlignment="1">
      <alignment horizontal="right" vertical="center" wrapText="1" readingOrder="1"/>
    </xf>
    <xf numFmtId="4" fontId="20" fillId="0" borderId="0" xfId="1" applyNumberFormat="1" applyFont="1" applyAlignment="1">
      <alignment horizontal="right" wrapText="1" readingOrder="1"/>
    </xf>
    <xf numFmtId="4" fontId="32" fillId="0" borderId="0" xfId="1" applyNumberFormat="1" applyFont="1" applyAlignment="1">
      <alignment horizontal="left" wrapText="1" readingOrder="1"/>
    </xf>
    <xf numFmtId="4" fontId="14" fillId="0" borderId="0" xfId="2" applyNumberFormat="1" applyFont="1" applyAlignment="1">
      <alignment horizontal="right" vertical="top" wrapText="1" readingOrder="1"/>
    </xf>
    <xf numFmtId="4" fontId="11" fillId="0" borderId="0" xfId="2" applyNumberFormat="1" applyFont="1" applyAlignment="1">
      <alignment horizontal="right" vertical="top" wrapText="1" readingOrder="1"/>
    </xf>
    <xf numFmtId="4" fontId="4" fillId="0" borderId="0" xfId="0" applyNumberFormat="1" applyFont="1" applyAlignment="1">
      <alignment horizontal="right" vertical="center" wrapText="1" readingOrder="1"/>
    </xf>
    <xf numFmtId="4" fontId="28" fillId="2" borderId="0" xfId="2" applyNumberFormat="1" applyFont="1" applyFill="1" applyAlignment="1">
      <alignment horizontal="right" wrapText="1" readingOrder="1"/>
    </xf>
    <xf numFmtId="4" fontId="28" fillId="2" borderId="0" xfId="0" applyNumberFormat="1" applyFont="1" applyFill="1" applyAlignment="1">
      <alignment horizontal="right" vertical="center"/>
    </xf>
    <xf numFmtId="4" fontId="20" fillId="2" borderId="0" xfId="1" applyNumberFormat="1" applyFont="1" applyFill="1" applyAlignment="1">
      <alignment vertical="center"/>
    </xf>
    <xf numFmtId="4" fontId="20" fillId="2" borderId="0" xfId="0" applyNumberFormat="1" applyFont="1" applyFill="1" applyAlignment="1">
      <alignment horizontal="right"/>
    </xf>
    <xf numFmtId="4" fontId="20" fillId="2" borderId="0" xfId="6" applyNumberFormat="1" applyFont="1" applyFill="1" applyAlignment="1">
      <alignment vertical="top" wrapText="1" readingOrder="1"/>
    </xf>
    <xf numFmtId="4" fontId="28" fillId="2" borderId="0" xfId="1" applyNumberFormat="1" applyFont="1" applyFill="1" applyAlignment="1">
      <alignment vertical="top" wrapText="1" readingOrder="1"/>
    </xf>
    <xf numFmtId="4" fontId="20" fillId="2" borderId="0" xfId="6" applyNumberFormat="1" applyFont="1" applyFill="1" applyAlignment="1">
      <alignment wrapText="1" readingOrder="1"/>
    </xf>
    <xf numFmtId="4" fontId="47" fillId="2" borderId="0" xfId="6" applyNumberFormat="1" applyFont="1" applyFill="1" applyAlignment="1">
      <alignment vertical="top" wrapText="1" readingOrder="1"/>
    </xf>
    <xf numFmtId="4" fontId="48" fillId="2" borderId="0" xfId="6" applyNumberFormat="1" applyFont="1" applyFill="1" applyAlignment="1">
      <alignment wrapText="1" readingOrder="1"/>
    </xf>
    <xf numFmtId="4" fontId="11" fillId="4" borderId="0" xfId="2" applyNumberFormat="1" applyFont="1" applyFill="1" applyAlignment="1">
      <alignment horizontal="left" vertical="top" wrapText="1" readingOrder="1"/>
    </xf>
    <xf numFmtId="0" fontId="20" fillId="0" borderId="0" xfId="0" applyFont="1" applyAlignment="1">
      <alignment horizontal="justify" vertical="top" wrapText="1"/>
    </xf>
    <xf numFmtId="4" fontId="53" fillId="0" borderId="0" xfId="7" applyNumberFormat="1" applyFont="1" applyFill="1" applyBorder="1" applyAlignment="1">
      <alignment horizontal="right"/>
    </xf>
    <xf numFmtId="4" fontId="4" fillId="0" borderId="0" xfId="4" applyNumberFormat="1" applyFont="1" applyAlignment="1">
      <alignment horizontal="left" vertical="center" wrapText="1" readingOrder="1"/>
    </xf>
    <xf numFmtId="4" fontId="48" fillId="2" borderId="0" xfId="6" applyNumberFormat="1" applyFont="1" applyFill="1" applyAlignment="1">
      <alignment vertical="center" wrapText="1" readingOrder="1"/>
    </xf>
    <xf numFmtId="0" fontId="45" fillId="0" borderId="0" xfId="0" applyFont="1" applyAlignment="1">
      <alignment vertical="top" readingOrder="1"/>
    </xf>
    <xf numFmtId="4" fontId="20" fillId="4" borderId="0" xfId="1" applyNumberFormat="1" applyFont="1" applyFill="1" applyAlignment="1">
      <alignment vertical="top" wrapText="1" readingOrder="1"/>
    </xf>
    <xf numFmtId="4" fontId="20" fillId="0" borderId="0" xfId="1" applyNumberFormat="1" applyFont="1" applyAlignment="1">
      <alignment vertical="top" wrapText="1" readingOrder="1"/>
    </xf>
    <xf numFmtId="4" fontId="32" fillId="4" borderId="0" xfId="1" applyNumberFormat="1" applyFont="1" applyFill="1" applyAlignment="1">
      <alignment vertical="top" wrapText="1" readingOrder="1"/>
    </xf>
    <xf numFmtId="4" fontId="32" fillId="0" borderId="0" xfId="1" applyNumberFormat="1" applyFont="1" applyAlignment="1">
      <alignment horizontal="left" vertical="top" wrapText="1" readingOrder="1"/>
    </xf>
    <xf numFmtId="4" fontId="47" fillId="0" borderId="0" xfId="1" applyNumberFormat="1" applyFont="1" applyAlignment="1">
      <alignment horizontal="left" vertical="center" wrapText="1" readingOrder="1"/>
    </xf>
    <xf numFmtId="4" fontId="47" fillId="0" borderId="0" xfId="1" applyNumberFormat="1" applyFont="1" applyAlignment="1">
      <alignment horizontal="left" vertical="top" wrapText="1" readingOrder="1"/>
    </xf>
    <xf numFmtId="0" fontId="11" fillId="0" borderId="0" xfId="0" applyFont="1" applyAlignment="1">
      <alignment horizontal="right" vertical="top" wrapText="1"/>
    </xf>
    <xf numFmtId="4" fontId="54" fillId="2" borderId="0" xfId="1" applyNumberFormat="1" applyFont="1" applyFill="1" applyAlignment="1">
      <alignment horizontal="right" wrapText="1" readingOrder="1"/>
    </xf>
    <xf numFmtId="0" fontId="5" fillId="0" borderId="6" xfId="0" quotePrefix="1" applyFont="1" applyBorder="1" applyAlignment="1">
      <alignment horizontal="left" vertical="center" wrapText="1"/>
    </xf>
    <xf numFmtId="49" fontId="5" fillId="0" borderId="6" xfId="0" applyNumberFormat="1" applyFont="1" applyBorder="1" applyAlignment="1">
      <alignment horizontal="justify" vertical="center" wrapText="1"/>
    </xf>
    <xf numFmtId="0" fontId="5" fillId="0" borderId="6" xfId="0" applyFont="1" applyBorder="1" applyAlignment="1">
      <alignment horizontal="center" vertical="center" wrapText="1"/>
    </xf>
    <xf numFmtId="0" fontId="5" fillId="0" borderId="6" xfId="0" applyFont="1" applyBorder="1" applyAlignment="1">
      <alignment horizontal="right" vertical="center" wrapText="1"/>
    </xf>
    <xf numFmtId="0" fontId="14" fillId="0" borderId="0" xfId="0" applyFont="1"/>
    <xf numFmtId="0" fontId="5" fillId="0" borderId="0" xfId="0" quotePrefix="1" applyFont="1" applyAlignment="1">
      <alignment horizontal="right" vertical="center" wrapText="1"/>
    </xf>
    <xf numFmtId="49" fontId="5" fillId="0" borderId="0" xfId="0" applyNumberFormat="1" applyFont="1" applyAlignment="1">
      <alignment horizontal="justify" vertical="center" wrapText="1"/>
    </xf>
    <xf numFmtId="0" fontId="5" fillId="0" borderId="0" xfId="0" applyFont="1" applyAlignment="1">
      <alignment horizontal="center" vertical="center" wrapText="1"/>
    </xf>
    <xf numFmtId="169" fontId="5" fillId="0" borderId="0" xfId="0" applyNumberFormat="1" applyFont="1" applyAlignment="1">
      <alignment horizontal="center" vertical="center" wrapText="1"/>
    </xf>
    <xf numFmtId="0" fontId="5" fillId="0" borderId="0" xfId="0" applyFont="1" applyAlignment="1">
      <alignment horizontal="right" vertical="center" wrapText="1"/>
    </xf>
    <xf numFmtId="170" fontId="5" fillId="0" borderId="0" xfId="0" applyNumberFormat="1" applyFont="1" applyAlignment="1">
      <alignment horizontal="right" vertical="center" wrapText="1"/>
    </xf>
    <xf numFmtId="169" fontId="5" fillId="0" borderId="0" xfId="0" applyNumberFormat="1" applyFont="1" applyAlignment="1">
      <alignment horizontal="right" vertical="center" wrapText="1"/>
    </xf>
    <xf numFmtId="0" fontId="55" fillId="0" borderId="0" xfId="0" applyFont="1" applyAlignment="1">
      <alignment horizontal="right" vertical="center" wrapText="1"/>
    </xf>
    <xf numFmtId="49" fontId="55" fillId="0" borderId="0" xfId="0" applyNumberFormat="1" applyFont="1" applyAlignment="1">
      <alignment horizontal="justify" vertical="center" wrapText="1"/>
    </xf>
    <xf numFmtId="0" fontId="55" fillId="0" borderId="0" xfId="0" applyFont="1" applyAlignment="1">
      <alignment horizontal="center" vertical="center" wrapText="1"/>
    </xf>
    <xf numFmtId="170" fontId="55" fillId="0" borderId="0" xfId="0" applyNumberFormat="1" applyFont="1" applyAlignment="1">
      <alignment horizontal="right" vertical="center" wrapText="1"/>
    </xf>
    <xf numFmtId="169" fontId="55" fillId="0" borderId="0" xfId="0" applyNumberFormat="1" applyFont="1" applyAlignment="1">
      <alignment horizontal="right" vertical="center" wrapText="1"/>
    </xf>
    <xf numFmtId="0" fontId="55" fillId="0" borderId="0" xfId="0" applyFont="1" applyAlignment="1">
      <alignment horizontal="left" vertical="top" wrapText="1"/>
    </xf>
    <xf numFmtId="4" fontId="55" fillId="0" borderId="0" xfId="0" applyNumberFormat="1" applyFont="1" applyAlignment="1">
      <alignment horizontal="right" vertical="center" wrapText="1"/>
    </xf>
    <xf numFmtId="4" fontId="55" fillId="0" borderId="0" xfId="0" applyNumberFormat="1" applyFont="1" applyAlignment="1" applyProtection="1">
      <alignment horizontal="right" vertical="center" wrapText="1"/>
      <protection locked="0"/>
    </xf>
    <xf numFmtId="0" fontId="55" fillId="0" borderId="0" xfId="0" applyFont="1" applyAlignment="1">
      <alignment horizontal="right" vertical="top" wrapText="1"/>
    </xf>
    <xf numFmtId="49" fontId="55" fillId="0" borderId="0" xfId="0" applyNumberFormat="1" applyFont="1" applyAlignment="1" applyProtection="1">
      <alignment horizontal="justify" vertical="center" wrapText="1"/>
      <protection locked="0"/>
    </xf>
    <xf numFmtId="0" fontId="55" fillId="0" borderId="0" xfId="0" applyFont="1" applyAlignment="1">
      <alignment vertical="center" wrapText="1"/>
    </xf>
    <xf numFmtId="170" fontId="55" fillId="0" borderId="0" xfId="0" applyNumberFormat="1" applyFont="1" applyAlignment="1">
      <alignment horizontal="left" vertical="center" wrapText="1"/>
    </xf>
    <xf numFmtId="169" fontId="55" fillId="0" borderId="0" xfId="0" applyNumberFormat="1" applyFont="1" applyAlignment="1">
      <alignment vertical="center" wrapText="1"/>
    </xf>
    <xf numFmtId="2" fontId="55" fillId="0" borderId="7" xfId="0" applyNumberFormat="1" applyFont="1" applyBorder="1" applyAlignment="1">
      <alignment horizontal="left" vertical="center" wrapText="1"/>
    </xf>
    <xf numFmtId="2" fontId="55" fillId="0" borderId="8" xfId="0" applyNumberFormat="1" applyFont="1" applyBorder="1" applyAlignment="1">
      <alignment horizontal="left" vertical="center" wrapText="1"/>
    </xf>
    <xf numFmtId="0" fontId="55" fillId="0" borderId="8" xfId="0" applyFont="1" applyBorder="1" applyAlignment="1">
      <alignment horizontal="center" vertical="center" wrapText="1"/>
    </xf>
    <xf numFmtId="170" fontId="55" fillId="0" borderId="8" xfId="0" applyNumberFormat="1" applyFont="1" applyBorder="1" applyAlignment="1">
      <alignment horizontal="right" vertical="center" wrapText="1"/>
    </xf>
    <xf numFmtId="0" fontId="55" fillId="0" borderId="8" xfId="0" applyFont="1" applyBorder="1" applyAlignment="1">
      <alignment horizontal="right" vertical="center" wrapText="1"/>
    </xf>
    <xf numFmtId="169" fontId="55" fillId="0" borderId="9" xfId="0" applyNumberFormat="1" applyFont="1" applyBorder="1" applyAlignment="1">
      <alignment horizontal="right" vertical="center" wrapText="1"/>
    </xf>
    <xf numFmtId="2" fontId="5" fillId="0" borderId="0" xfId="0" applyNumberFormat="1" applyFont="1" applyAlignment="1">
      <alignment horizontal="left" vertical="center" wrapText="1"/>
    </xf>
    <xf numFmtId="4" fontId="5" fillId="0" borderId="0" xfId="0" applyNumberFormat="1" applyFont="1" applyAlignment="1">
      <alignment horizontal="right" vertical="center" wrapText="1"/>
    </xf>
    <xf numFmtId="0" fontId="5" fillId="0" borderId="0" xfId="0" applyFont="1" applyAlignment="1">
      <alignment horizontal="right" vertical="top" wrapText="1"/>
    </xf>
    <xf numFmtId="49" fontId="5" fillId="0" borderId="0" xfId="0" applyNumberFormat="1" applyFont="1" applyAlignment="1" applyProtection="1">
      <alignment horizontal="justify" vertical="center" wrapText="1"/>
      <protection locked="0"/>
    </xf>
    <xf numFmtId="0" fontId="5" fillId="0" borderId="0" xfId="0" applyFont="1" applyAlignment="1">
      <alignment vertical="center" wrapText="1"/>
    </xf>
    <xf numFmtId="170" fontId="5" fillId="0" borderId="0" xfId="0" applyNumberFormat="1" applyFont="1" applyAlignment="1">
      <alignment horizontal="left" vertical="center" wrapText="1"/>
    </xf>
    <xf numFmtId="169" fontId="5" fillId="0" borderId="0" xfId="0" applyNumberFormat="1" applyFont="1" applyAlignment="1">
      <alignment vertical="center" wrapText="1"/>
    </xf>
    <xf numFmtId="4" fontId="5" fillId="0" borderId="0" xfId="0" applyNumberFormat="1" applyFont="1" applyAlignment="1" applyProtection="1">
      <alignment horizontal="right" vertical="center" wrapText="1"/>
      <protection locked="0"/>
    </xf>
    <xf numFmtId="2" fontId="5" fillId="0" borderId="7" xfId="0" applyNumberFormat="1" applyFont="1" applyBorder="1" applyAlignment="1">
      <alignment horizontal="left" vertical="center" wrapText="1"/>
    </xf>
    <xf numFmtId="2" fontId="5" fillId="0" borderId="8" xfId="0" applyNumberFormat="1" applyFont="1" applyBorder="1" applyAlignment="1">
      <alignment horizontal="left" vertical="center" wrapText="1"/>
    </xf>
    <xf numFmtId="0" fontId="5" fillId="0" borderId="8" xfId="0" applyFont="1" applyBorder="1" applyAlignment="1">
      <alignment horizontal="center" vertical="center" wrapText="1"/>
    </xf>
    <xf numFmtId="170" fontId="5" fillId="0" borderId="8" xfId="0" applyNumberFormat="1" applyFont="1" applyBorder="1" applyAlignment="1">
      <alignment horizontal="right" vertical="center" wrapText="1"/>
    </xf>
    <xf numFmtId="0" fontId="5" fillId="0" borderId="8" xfId="0" applyFont="1" applyBorder="1" applyAlignment="1">
      <alignment horizontal="right" vertical="center" wrapText="1"/>
    </xf>
    <xf numFmtId="49" fontId="59" fillId="0" borderId="0" xfId="0" applyNumberFormat="1" applyFont="1" applyAlignment="1">
      <alignment horizontal="justify" vertical="center" wrapText="1"/>
    </xf>
    <xf numFmtId="49" fontId="5" fillId="0" borderId="0" xfId="0" quotePrefix="1" applyNumberFormat="1" applyFont="1" applyAlignment="1">
      <alignment horizontal="justify" vertical="center" wrapText="1"/>
    </xf>
    <xf numFmtId="0" fontId="5" fillId="0" borderId="0" xfId="0" applyFont="1" applyAlignment="1">
      <alignment wrapText="1"/>
    </xf>
    <xf numFmtId="169" fontId="5" fillId="0" borderId="0" xfId="0" applyNumberFormat="1" applyFont="1" applyAlignment="1">
      <alignment wrapText="1"/>
    </xf>
    <xf numFmtId="0" fontId="55" fillId="0" borderId="0" xfId="0" applyFont="1" applyAlignment="1">
      <alignment wrapText="1"/>
    </xf>
    <xf numFmtId="2" fontId="55" fillId="0" borderId="0" xfId="0" applyNumberFormat="1" applyFont="1" applyAlignment="1">
      <alignment horizontal="left" vertical="center" wrapText="1"/>
    </xf>
    <xf numFmtId="169" fontId="55" fillId="0" borderId="0" xfId="0" applyNumberFormat="1" applyFont="1" applyAlignment="1">
      <alignment wrapText="1"/>
    </xf>
    <xf numFmtId="49" fontId="5" fillId="0" borderId="0" xfId="0" applyNumberFormat="1" applyFont="1" applyAlignment="1">
      <alignment horizontal="left" vertical="center" wrapText="1"/>
    </xf>
    <xf numFmtId="49" fontId="5" fillId="0" borderId="0" xfId="0" applyNumberFormat="1" applyFont="1" applyAlignment="1">
      <alignment horizontal="left" vertical="top" wrapText="1"/>
    </xf>
    <xf numFmtId="2" fontId="5" fillId="0" borderId="10" xfId="0" applyNumberFormat="1" applyFont="1" applyBorder="1" applyAlignment="1">
      <alignment horizontal="right" vertical="center" wrapText="1"/>
    </xf>
    <xf numFmtId="49" fontId="5" fillId="0" borderId="11" xfId="0" applyNumberFormat="1" applyFont="1" applyBorder="1" applyAlignment="1">
      <alignment horizontal="justify" vertical="center" wrapText="1"/>
    </xf>
    <xf numFmtId="0" fontId="5" fillId="0" borderId="11" xfId="0" applyFont="1" applyBorder="1" applyAlignment="1">
      <alignment horizontal="center" vertical="center" wrapText="1"/>
    </xf>
    <xf numFmtId="0" fontId="5" fillId="0" borderId="11" xfId="0" applyFont="1" applyBorder="1" applyAlignment="1">
      <alignment horizontal="right" vertical="center" wrapText="1"/>
    </xf>
    <xf numFmtId="169" fontId="5" fillId="0" borderId="12" xfId="0" applyNumberFormat="1" applyFont="1" applyBorder="1" applyAlignment="1">
      <alignment wrapText="1"/>
    </xf>
    <xf numFmtId="2" fontId="55" fillId="0" borderId="13" xfId="0" applyNumberFormat="1" applyFont="1" applyBorder="1" applyAlignment="1">
      <alignment horizontal="right" vertical="center" wrapText="1"/>
    </xf>
    <xf numFmtId="49" fontId="55" fillId="0" borderId="0" xfId="0" applyNumberFormat="1" applyFont="1" applyAlignment="1">
      <alignment horizontal="center" vertical="center" wrapText="1"/>
    </xf>
    <xf numFmtId="2" fontId="5" fillId="0" borderId="14" xfId="0" applyNumberFormat="1" applyFont="1" applyBorder="1" applyAlignment="1">
      <alignment horizontal="right" vertical="center" wrapText="1"/>
    </xf>
    <xf numFmtId="2" fontId="5" fillId="0" borderId="15" xfId="0" applyNumberFormat="1" applyFont="1" applyBorder="1" applyAlignment="1">
      <alignment horizontal="left" vertical="center" wrapText="1"/>
    </xf>
    <xf numFmtId="0" fontId="5" fillId="0" borderId="15" xfId="0" applyFont="1" applyBorder="1" applyAlignment="1">
      <alignment horizontal="center" vertical="center" wrapText="1"/>
    </xf>
    <xf numFmtId="0" fontId="5" fillId="0" borderId="15" xfId="0" applyFont="1" applyBorder="1" applyAlignment="1">
      <alignment horizontal="right" vertical="center" wrapText="1"/>
    </xf>
    <xf numFmtId="169" fontId="5" fillId="0" borderId="16" xfId="0" applyNumberFormat="1" applyFont="1" applyBorder="1" applyAlignment="1">
      <alignment horizontal="right" vertical="center" wrapText="1"/>
    </xf>
    <xf numFmtId="2" fontId="55" fillId="0" borderId="14" xfId="0" applyNumberFormat="1" applyFont="1" applyBorder="1" applyAlignment="1">
      <alignment horizontal="right" vertical="center" wrapText="1"/>
    </xf>
    <xf numFmtId="2" fontId="55" fillId="0" borderId="15" xfId="0" applyNumberFormat="1" applyFont="1" applyBorder="1" applyAlignment="1">
      <alignment horizontal="left" vertical="center" wrapText="1"/>
    </xf>
    <xf numFmtId="0" fontId="55" fillId="0" borderId="15" xfId="0" applyFont="1" applyBorder="1" applyAlignment="1">
      <alignment horizontal="center" vertical="center" wrapText="1"/>
    </xf>
    <xf numFmtId="0" fontId="55" fillId="0" borderId="15" xfId="0" applyFont="1" applyBorder="1" applyAlignment="1">
      <alignment horizontal="right" vertical="center" wrapText="1"/>
    </xf>
    <xf numFmtId="169" fontId="55" fillId="0" borderId="16" xfId="0" applyNumberFormat="1" applyFont="1" applyBorder="1" applyAlignment="1">
      <alignment horizontal="right" vertical="center" wrapText="1"/>
    </xf>
    <xf numFmtId="2" fontId="5" fillId="0" borderId="11" xfId="0" applyNumberFormat="1" applyFont="1" applyBorder="1" applyAlignment="1">
      <alignment horizontal="left" vertical="center" wrapText="1"/>
    </xf>
    <xf numFmtId="2" fontId="5" fillId="0" borderId="17" xfId="0" applyNumberFormat="1" applyFont="1" applyBorder="1" applyAlignment="1">
      <alignment horizontal="left" vertical="center" wrapText="1"/>
    </xf>
    <xf numFmtId="2" fontId="5" fillId="0" borderId="18" xfId="0" applyNumberFormat="1" applyFont="1" applyBorder="1" applyAlignment="1">
      <alignment horizontal="left" vertical="center" wrapText="1"/>
    </xf>
    <xf numFmtId="172" fontId="5" fillId="0" borderId="0" xfId="0" applyNumberFormat="1" applyFont="1" applyAlignment="1">
      <alignment horizontal="justify" vertical="center" wrapText="1"/>
    </xf>
    <xf numFmtId="0" fontId="5" fillId="0" borderId="0" xfId="0" applyFont="1" applyAlignment="1">
      <alignment horizontal="centerContinuous" vertical="center" wrapText="1"/>
    </xf>
    <xf numFmtId="173" fontId="5" fillId="0" borderId="0" xfId="0" applyNumberFormat="1" applyFont="1" applyAlignment="1">
      <alignment horizontal="centerContinuous" vertical="center" wrapText="1"/>
    </xf>
    <xf numFmtId="0" fontId="61" fillId="0" borderId="0" xfId="0" applyFont="1" applyAlignment="1">
      <alignment horizontal="justify"/>
    </xf>
    <xf numFmtId="164" fontId="0" fillId="0" borderId="0" xfId="7" applyFont="1"/>
    <xf numFmtId="0" fontId="0" fillId="0" borderId="0" xfId="0" applyAlignment="1">
      <alignment horizontal="justify" vertical="top"/>
    </xf>
    <xf numFmtId="49" fontId="50" fillId="0" borderId="0" xfId="9" applyNumberFormat="1" applyFont="1" applyAlignment="1">
      <alignment horizontal="justify" vertical="top"/>
    </xf>
    <xf numFmtId="0" fontId="50" fillId="0" borderId="0" xfId="9" applyFont="1" applyAlignment="1">
      <alignment horizontal="justify" vertical="top"/>
    </xf>
    <xf numFmtId="2" fontId="50" fillId="0" borderId="0" xfId="9" applyNumberFormat="1" applyFont="1" applyAlignment="1">
      <alignment horizontal="right"/>
    </xf>
    <xf numFmtId="164" fontId="50" fillId="0" borderId="0" xfId="7" applyFont="1" applyAlignment="1">
      <alignment horizontal="right"/>
    </xf>
    <xf numFmtId="0" fontId="50" fillId="0" borderId="0" xfId="10" applyFont="1"/>
    <xf numFmtId="0" fontId="50" fillId="0" borderId="0" xfId="9" applyFont="1"/>
    <xf numFmtId="0" fontId="63" fillId="0" borderId="0" xfId="0" applyFont="1" applyAlignment="1">
      <alignment horizontal="right" vertical="top"/>
    </xf>
    <xf numFmtId="0" fontId="63" fillId="0" borderId="0" xfId="0" applyFont="1" applyAlignment="1">
      <alignment horizontal="justify"/>
    </xf>
    <xf numFmtId="0" fontId="0" fillId="0" borderId="0" xfId="0" applyAlignment="1">
      <alignment horizontal="right" vertical="top"/>
    </xf>
    <xf numFmtId="0" fontId="0" fillId="0" borderId="0" xfId="0" applyAlignment="1">
      <alignment horizontal="right"/>
    </xf>
    <xf numFmtId="164" fontId="0" fillId="0" borderId="0" xfId="7" applyFont="1" applyAlignment="1">
      <alignment horizontal="center"/>
    </xf>
    <xf numFmtId="174" fontId="0" fillId="0" borderId="0" xfId="0" applyNumberFormat="1"/>
    <xf numFmtId="175" fontId="0" fillId="0" borderId="0" xfId="0" applyNumberFormat="1"/>
    <xf numFmtId="0" fontId="63" fillId="0" borderId="0" xfId="0" applyFont="1" applyAlignment="1">
      <alignment horizontal="justify" vertical="top"/>
    </xf>
    <xf numFmtId="0" fontId="50" fillId="0" borderId="0" xfId="11" applyFont="1" applyAlignment="1">
      <alignment horizontal="center" vertical="top"/>
    </xf>
    <xf numFmtId="2" fontId="50" fillId="0" borderId="0" xfId="12" applyNumberFormat="1" applyFont="1" applyAlignment="1">
      <alignment horizontal="justify" vertical="top" wrapText="1"/>
    </xf>
    <xf numFmtId="0" fontId="50" fillId="0" borderId="0" xfId="11" applyFont="1"/>
    <xf numFmtId="164" fontId="50" fillId="0" borderId="0" xfId="7" applyFont="1"/>
    <xf numFmtId="2" fontId="50" fillId="0" borderId="0" xfId="12" quotePrefix="1" applyNumberFormat="1" applyFont="1" applyAlignment="1">
      <alignment horizontal="justify" vertical="justify" wrapText="1"/>
    </xf>
    <xf numFmtId="0" fontId="50" fillId="0" borderId="0" xfId="11" applyFont="1" applyAlignment="1">
      <alignment horizontal="center"/>
    </xf>
    <xf numFmtId="164" fontId="50" fillId="0" borderId="0" xfId="7" applyFont="1" applyAlignment="1">
      <alignment horizontal="center"/>
    </xf>
    <xf numFmtId="2" fontId="65" fillId="0" borderId="0" xfId="12" applyNumberFormat="1" applyFont="1" applyAlignment="1">
      <alignment horizontal="justify" vertical="justify" wrapText="1"/>
    </xf>
    <xf numFmtId="2" fontId="50" fillId="0" borderId="0" xfId="12" applyNumberFormat="1" applyFont="1" applyAlignment="1">
      <alignment horizontal="justify" vertical="justify" wrapText="1"/>
    </xf>
    <xf numFmtId="16" fontId="50" fillId="0" borderId="0" xfId="11" applyNumberFormat="1" applyFont="1" applyAlignment="1">
      <alignment horizontal="center" vertical="top"/>
    </xf>
    <xf numFmtId="0" fontId="50" fillId="0" borderId="0" xfId="11" applyFont="1" applyAlignment="1">
      <alignment horizontal="justify" vertical="top" wrapText="1"/>
    </xf>
    <xf numFmtId="176" fontId="50" fillId="0" borderId="0" xfId="13" applyFont="1"/>
    <xf numFmtId="0" fontId="50" fillId="0" borderId="0" xfId="11" applyFont="1" applyAlignment="1">
      <alignment horizontal="justify" vertical="top"/>
    </xf>
    <xf numFmtId="164" fontId="50" fillId="0" borderId="0" xfId="7" applyFont="1" applyFill="1" applyAlignment="1">
      <alignment horizontal="center"/>
    </xf>
    <xf numFmtId="0" fontId="67" fillId="0" borderId="0" xfId="11" applyFont="1" applyAlignment="1">
      <alignment horizontal="justify" vertical="top" wrapText="1"/>
    </xf>
    <xf numFmtId="0" fontId="67" fillId="0" borderId="0" xfId="11" applyFont="1" applyAlignment="1">
      <alignment horizontal="center"/>
    </xf>
    <xf numFmtId="164" fontId="67" fillId="0" borderId="0" xfId="7" applyFont="1" applyAlignment="1">
      <alignment horizontal="center"/>
    </xf>
    <xf numFmtId="0" fontId="5" fillId="0" borderId="0" xfId="11" applyFont="1" applyAlignment="1">
      <alignment horizontal="center" wrapText="1"/>
    </xf>
    <xf numFmtId="164" fontId="5" fillId="0" borderId="0" xfId="7" applyFont="1" applyAlignment="1">
      <alignment horizontal="center"/>
    </xf>
    <xf numFmtId="0" fontId="67" fillId="0" borderId="0" xfId="11" quotePrefix="1" applyFont="1" applyAlignment="1">
      <alignment horizontal="justify" vertical="top"/>
    </xf>
    <xf numFmtId="0" fontId="68" fillId="0" borderId="0" xfId="11" quotePrefix="1" applyFont="1" applyAlignment="1">
      <alignment horizontal="justify" vertical="top"/>
    </xf>
    <xf numFmtId="0" fontId="68" fillId="0" borderId="0" xfId="11" applyFont="1" applyAlignment="1">
      <alignment horizontal="center"/>
    </xf>
    <xf numFmtId="0" fontId="50" fillId="0" borderId="0" xfId="11" quotePrefix="1" applyFont="1"/>
    <xf numFmtId="0" fontId="50" fillId="0" borderId="0" xfId="9" applyFont="1" applyAlignment="1">
      <alignment horizontal="justify" vertical="top" wrapText="1"/>
    </xf>
    <xf numFmtId="164" fontId="50" fillId="0" borderId="0" xfId="7" applyFont="1" applyFill="1" applyBorder="1" applyAlignment="1">
      <alignment horizontal="right"/>
    </xf>
    <xf numFmtId="0" fontId="50" fillId="0" borderId="0" xfId="11" applyFont="1" applyAlignment="1">
      <alignment wrapText="1"/>
    </xf>
    <xf numFmtId="0" fontId="50" fillId="0" borderId="0" xfId="11" applyFont="1" applyAlignment="1">
      <alignment horizontal="justify" vertical="center" wrapText="1"/>
    </xf>
    <xf numFmtId="164" fontId="50" fillId="0" borderId="0" xfId="7" applyFont="1" applyFill="1"/>
    <xf numFmtId="0" fontId="50" fillId="0" borderId="0" xfId="11" quotePrefix="1" applyFont="1" applyAlignment="1">
      <alignment horizontal="justify" vertical="top" wrapText="1"/>
    </xf>
    <xf numFmtId="164" fontId="50" fillId="0" borderId="0" xfId="7" applyFont="1" applyFill="1" applyBorder="1" applyAlignment="1">
      <alignment horizontal="center"/>
    </xf>
    <xf numFmtId="0" fontId="50" fillId="0" borderId="22" xfId="11" applyFont="1" applyBorder="1" applyAlignment="1">
      <alignment horizontal="justify" vertical="top" wrapText="1"/>
    </xf>
    <xf numFmtId="0" fontId="50" fillId="0" borderId="22" xfId="11" applyFont="1" applyBorder="1" applyAlignment="1">
      <alignment horizontal="center"/>
    </xf>
    <xf numFmtId="164" fontId="50" fillId="0" borderId="22" xfId="7" applyFont="1" applyBorder="1" applyAlignment="1">
      <alignment horizontal="center"/>
    </xf>
    <xf numFmtId="0" fontId="63" fillId="0" borderId="0" xfId="0" applyFont="1" applyAlignment="1">
      <alignment horizontal="left" vertical="top"/>
    </xf>
    <xf numFmtId="0" fontId="69" fillId="0" borderId="0" xfId="0" applyFont="1" applyAlignment="1">
      <alignment horizontal="left" vertical="top"/>
    </xf>
    <xf numFmtId="4" fontId="23" fillId="2" borderId="0" xfId="0" applyNumberFormat="1" applyFont="1" applyFill="1" applyAlignment="1">
      <alignment horizontal="left" vertical="center" wrapText="1" readingOrder="1"/>
    </xf>
    <xf numFmtId="4" fontId="11" fillId="0" borderId="0" xfId="0" applyNumberFormat="1" applyFont="1" applyAlignment="1">
      <alignment horizontal="left" vertical="top" wrapText="1" readingOrder="1"/>
    </xf>
    <xf numFmtId="0" fontId="11" fillId="0" borderId="0" xfId="0" applyFont="1"/>
    <xf numFmtId="4" fontId="11" fillId="0" borderId="0" xfId="1" applyNumberFormat="1" applyFont="1" applyAlignment="1">
      <alignment horizontal="left" vertical="top" wrapText="1" readingOrder="1"/>
    </xf>
    <xf numFmtId="0" fontId="11" fillId="0" borderId="0" xfId="1" applyFont="1" applyAlignment="1">
      <alignment wrapText="1" readingOrder="1"/>
    </xf>
    <xf numFmtId="4" fontId="11" fillId="0" borderId="0" xfId="0" applyNumberFormat="1" applyFont="1" applyAlignment="1">
      <alignment horizontal="left" vertical="top" wrapText="1"/>
    </xf>
    <xf numFmtId="0" fontId="11" fillId="0" borderId="0" xfId="0" applyFont="1" applyAlignment="1">
      <alignment horizontal="left" vertical="top"/>
    </xf>
    <xf numFmtId="0" fontId="11" fillId="0" borderId="0" xfId="0" applyFont="1" applyAlignment="1">
      <alignment wrapText="1" readingOrder="1"/>
    </xf>
    <xf numFmtId="4" fontId="11" fillId="0" borderId="0" xfId="2" applyNumberFormat="1" applyFont="1" applyAlignment="1">
      <alignment horizontal="left" vertical="top" wrapText="1" readingOrder="1"/>
    </xf>
    <xf numFmtId="0" fontId="11" fillId="0" borderId="0" xfId="2" applyFont="1" applyAlignment="1">
      <alignment wrapText="1" readingOrder="1"/>
    </xf>
    <xf numFmtId="4" fontId="33" fillId="0" borderId="0" xfId="0" applyNumberFormat="1" applyFont="1" applyAlignment="1">
      <alignment horizontal="left" vertical="top" wrapText="1" readingOrder="1"/>
    </xf>
    <xf numFmtId="0" fontId="33" fillId="0" borderId="0" xfId="0" applyFont="1" applyAlignment="1">
      <alignment wrapText="1" readingOrder="1"/>
    </xf>
    <xf numFmtId="0" fontId="15" fillId="0" borderId="0" xfId="0" applyFont="1" applyAlignment="1">
      <alignment wrapText="1" readingOrder="1"/>
    </xf>
    <xf numFmtId="4" fontId="15" fillId="0" borderId="0" xfId="0" applyNumberFormat="1" applyFont="1" applyAlignment="1">
      <alignment horizontal="left" vertical="top" wrapText="1" readingOrder="1"/>
    </xf>
    <xf numFmtId="4" fontId="11" fillId="0" borderId="0" xfId="4" applyNumberFormat="1" applyFont="1" applyAlignment="1">
      <alignment horizontal="left" vertical="top" wrapText="1" readingOrder="1"/>
    </xf>
    <xf numFmtId="0" fontId="11" fillId="0" borderId="0" xfId="4" applyFont="1" applyAlignment="1">
      <alignment wrapText="1" readingOrder="1"/>
    </xf>
    <xf numFmtId="0" fontId="15" fillId="0" borderId="0" xfId="4" applyFont="1" applyAlignment="1">
      <alignment wrapText="1" readingOrder="1"/>
    </xf>
    <xf numFmtId="4" fontId="11" fillId="0" borderId="0" xfId="6" applyNumberFormat="1" applyFont="1" applyAlignment="1">
      <alignment horizontal="left" vertical="top" wrapText="1" readingOrder="1"/>
    </xf>
    <xf numFmtId="0" fontId="11" fillId="0" borderId="0" xfId="6" applyFont="1" applyAlignment="1">
      <alignment wrapText="1" readingOrder="1"/>
    </xf>
    <xf numFmtId="4" fontId="15" fillId="0" borderId="0" xfId="6" applyNumberFormat="1" applyFont="1" applyAlignment="1">
      <alignment horizontal="left" vertical="top" wrapText="1" readingOrder="1"/>
    </xf>
    <xf numFmtId="0" fontId="15" fillId="0" borderId="0" xfId="6" applyFont="1" applyAlignment="1">
      <alignment wrapText="1" readingOrder="1"/>
    </xf>
    <xf numFmtId="4" fontId="20" fillId="0" borderId="0" xfId="2" applyNumberFormat="1" applyFont="1" applyAlignment="1">
      <alignment horizontal="left" vertical="top" wrapText="1" readingOrder="1"/>
    </xf>
    <xf numFmtId="0" fontId="20" fillId="0" borderId="0" xfId="2" applyFont="1" applyAlignment="1">
      <alignment wrapText="1" readingOrder="1"/>
    </xf>
    <xf numFmtId="0" fontId="45" fillId="0" borderId="0" xfId="0" applyFont="1" applyAlignment="1">
      <alignment vertical="top" readingOrder="1"/>
    </xf>
    <xf numFmtId="0" fontId="28" fillId="2" borderId="0" xfId="0" applyFont="1" applyFill="1" applyAlignment="1">
      <alignment horizontal="left" vertical="center"/>
    </xf>
    <xf numFmtId="4" fontId="28" fillId="0" borderId="5" xfId="1" applyNumberFormat="1" applyFont="1" applyBorder="1" applyAlignment="1">
      <alignment horizontal="left" vertical="top" wrapText="1" readingOrder="1"/>
    </xf>
    <xf numFmtId="0" fontId="28" fillId="0" borderId="5" xfId="1" applyFont="1" applyBorder="1" applyAlignment="1">
      <alignment wrapText="1" readingOrder="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2" fontId="5" fillId="0" borderId="8" xfId="0" applyNumberFormat="1" applyFont="1" applyBorder="1" applyAlignment="1">
      <alignment horizontal="right" vertical="center" wrapText="1"/>
    </xf>
    <xf numFmtId="171" fontId="5" fillId="0" borderId="8" xfId="0" applyNumberFormat="1" applyFont="1" applyBorder="1" applyAlignment="1">
      <alignment horizontal="right" vertical="center" wrapText="1"/>
    </xf>
    <xf numFmtId="171" fontId="5" fillId="0" borderId="9" xfId="0" applyNumberFormat="1" applyFont="1" applyBorder="1" applyAlignment="1">
      <alignment horizontal="right" vertical="center" wrapText="1"/>
    </xf>
    <xf numFmtId="4" fontId="4" fillId="0" borderId="0" xfId="0" applyNumberFormat="1" applyFont="1"/>
    <xf numFmtId="4" fontId="26" fillId="2" borderId="0" xfId="0" applyNumberFormat="1" applyFont="1" applyFill="1"/>
    <xf numFmtId="4" fontId="4" fillId="2" borderId="0" xfId="0" applyNumberFormat="1" applyFont="1" applyFill="1"/>
    <xf numFmtId="4" fontId="26" fillId="2" borderId="2" xfId="0" applyNumberFormat="1" applyFont="1" applyFill="1" applyBorder="1"/>
    <xf numFmtId="4" fontId="26" fillId="2" borderId="1" xfId="0" applyNumberFormat="1" applyFont="1" applyFill="1" applyBorder="1"/>
    <xf numFmtId="4" fontId="4" fillId="2" borderId="1" xfId="0" applyNumberFormat="1" applyFont="1" applyFill="1" applyBorder="1"/>
    <xf numFmtId="174" fontId="26" fillId="2" borderId="1" xfId="0" applyNumberFormat="1" applyFont="1" applyFill="1" applyBorder="1"/>
    <xf numFmtId="174" fontId="4" fillId="2" borderId="3" xfId="0" applyNumberFormat="1" applyFont="1" applyFill="1" applyBorder="1"/>
  </cellXfs>
  <cellStyles count="14">
    <cellStyle name="Comma 9" xfId="13" xr:uid="{D0A17FED-06D3-4E54-918A-6771FE0CF462}"/>
    <cellStyle name="Normal 2" xfId="1" xr:uid="{00000000-0005-0000-0000-000002000000}"/>
    <cellStyle name="Normal 2 16" xfId="12" xr:uid="{61E7FDCC-0A0C-48FE-B60D-295249D3B34C}"/>
    <cellStyle name="Normal 2 2" xfId="2" xr:uid="{00000000-0005-0000-0000-000003000000}"/>
    <cellStyle name="Normal 3" xfId="4" xr:uid="{00000000-0005-0000-0000-000004000000}"/>
    <cellStyle name="Normal 4" xfId="5" xr:uid="{00000000-0005-0000-0000-000005000000}"/>
    <cellStyle name="Normal 7 2" xfId="11" xr:uid="{30DF41C8-0A47-4467-9D5A-A45C6B3DB810}"/>
    <cellStyle name="Normal_Troskovnik" xfId="8" xr:uid="{00000000-0005-0000-0000-000006000000}"/>
    <cellStyle name="Normalno" xfId="0" builtinId="0"/>
    <cellStyle name="Normalno 2" xfId="10" xr:uid="{E0C126F1-2D92-4BB4-9172-2548ABA316A8}"/>
    <cellStyle name="Obično 2" xfId="3" xr:uid="{00000000-0005-0000-0000-000007000000}"/>
    <cellStyle name="Obično 2 2" xfId="6" xr:uid="{00000000-0005-0000-0000-000008000000}"/>
    <cellStyle name="Style 1" xfId="9" xr:uid="{60BDA5A0-AE18-4516-BE56-7FDD37FACFCD}"/>
    <cellStyle name="Zarez" xfId="7" builtinId="3"/>
  </cellStyles>
  <dxfs count="0"/>
  <tableStyles count="0" defaultTableStyle="TableStyleMedium9" defaultPivotStyle="PivotStyleLight16"/>
  <colors>
    <mruColors>
      <color rgb="FFEEE9E6"/>
      <color rgb="FFE2D9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
  <sheetViews>
    <sheetView view="pageBreakPreview" topLeftCell="A5" zoomScaleNormal="100" zoomScaleSheetLayoutView="100" workbookViewId="0">
      <selection activeCell="A6" sqref="A6:F6"/>
    </sheetView>
  </sheetViews>
  <sheetFormatPr defaultColWidth="9.140625" defaultRowHeight="12.75"/>
  <cols>
    <col min="1" max="1" width="5.5703125" style="3" customWidth="1"/>
    <col min="2" max="2" width="46" style="1" customWidth="1"/>
    <col min="3" max="3" width="4.85546875" style="2" customWidth="1"/>
    <col min="4" max="4" width="9.42578125" style="2" customWidth="1"/>
    <col min="5" max="5" width="9.5703125" style="2" customWidth="1"/>
    <col min="6" max="6" width="10.7109375" style="2" customWidth="1"/>
    <col min="7" max="16384" width="9.140625" style="1"/>
  </cols>
  <sheetData>
    <row r="1" spans="1:6" ht="18">
      <c r="A1" s="523" t="s">
        <v>35</v>
      </c>
      <c r="B1" s="523"/>
      <c r="C1" s="523"/>
      <c r="D1" s="523"/>
      <c r="E1" s="523"/>
      <c r="F1" s="523"/>
    </row>
    <row r="2" spans="1:6" ht="16.5">
      <c r="A2" s="35"/>
      <c r="B2" s="28"/>
      <c r="C2" s="25"/>
      <c r="D2" s="25"/>
      <c r="E2" s="25"/>
      <c r="F2" s="25"/>
    </row>
    <row r="3" spans="1:6" ht="52.5" customHeight="1">
      <c r="A3" s="524" t="s">
        <v>38</v>
      </c>
      <c r="B3" s="525"/>
      <c r="C3" s="525"/>
      <c r="D3" s="525"/>
      <c r="E3" s="525"/>
      <c r="F3" s="525"/>
    </row>
    <row r="4" spans="1:6" ht="249.75" customHeight="1">
      <c r="A4" s="524" t="s">
        <v>78</v>
      </c>
      <c r="B4" s="525"/>
      <c r="C4" s="525"/>
      <c r="D4" s="525"/>
      <c r="E4" s="525"/>
      <c r="F4" s="525"/>
    </row>
    <row r="5" spans="1:6" ht="282.75" customHeight="1">
      <c r="A5" s="524" t="s">
        <v>34</v>
      </c>
      <c r="B5" s="525"/>
      <c r="C5" s="525"/>
      <c r="D5" s="525"/>
      <c r="E5" s="525"/>
      <c r="F5" s="525"/>
    </row>
    <row r="6" spans="1:6" ht="226.5" customHeight="1">
      <c r="A6" s="524" t="s">
        <v>39</v>
      </c>
      <c r="B6" s="525"/>
      <c r="C6" s="525"/>
      <c r="D6" s="525"/>
      <c r="E6" s="525"/>
      <c r="F6" s="525"/>
    </row>
    <row r="8" spans="1:6">
      <c r="A8" s="3" t="s">
        <v>133</v>
      </c>
    </row>
  </sheetData>
  <mergeCells count="5">
    <mergeCell ref="A1:F1"/>
    <mergeCell ref="A4:F4"/>
    <mergeCell ref="A5:F5"/>
    <mergeCell ref="A6:F6"/>
    <mergeCell ref="A3:F3"/>
  </mergeCells>
  <phoneticPr fontId="0" type="noConversion"/>
  <pageMargins left="0.98425196850393704" right="0.19685039370078741" top="0.78740157480314965" bottom="0.39370078740157483"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G68"/>
  <sheetViews>
    <sheetView view="pageBreakPreview" topLeftCell="A6" zoomScale="110" zoomScaleNormal="100" zoomScaleSheetLayoutView="110" workbookViewId="0">
      <selection activeCell="F39" sqref="F39"/>
    </sheetView>
  </sheetViews>
  <sheetFormatPr defaultColWidth="9.140625" defaultRowHeight="15.75"/>
  <cols>
    <col min="1" max="1" width="3.28515625" style="62" customWidth="1"/>
    <col min="2" max="2" width="44.28515625" style="60" customWidth="1"/>
    <col min="3" max="3" width="8.5703125" style="61" customWidth="1"/>
    <col min="4" max="4" width="8.5703125" style="211" customWidth="1"/>
    <col min="5" max="5" width="8.42578125" style="61" customWidth="1"/>
    <col min="6" max="6" width="8.85546875" style="61" customWidth="1"/>
    <col min="7" max="7" width="5.28515625" style="60" customWidth="1"/>
    <col min="8" max="16384" width="9.140625" style="60"/>
  </cols>
  <sheetData>
    <row r="1" spans="1:7" ht="15" customHeight="1">
      <c r="A1" s="94" t="s">
        <v>67</v>
      </c>
      <c r="B1" s="95" t="s">
        <v>77</v>
      </c>
      <c r="C1" s="96"/>
      <c r="D1" s="96"/>
      <c r="E1" s="96"/>
      <c r="F1" s="96"/>
      <c r="G1" s="97"/>
    </row>
    <row r="2" spans="1:7" ht="16.5">
      <c r="A2" s="71"/>
      <c r="B2" s="70"/>
      <c r="C2" s="67"/>
      <c r="D2" s="67"/>
      <c r="E2" s="67"/>
      <c r="F2" s="67"/>
    </row>
    <row r="3" spans="1:7" ht="300" customHeight="1">
      <c r="A3" s="537" t="s">
        <v>50</v>
      </c>
      <c r="B3" s="538"/>
      <c r="C3" s="538"/>
      <c r="D3" s="538"/>
      <c r="E3" s="538"/>
      <c r="F3" s="538"/>
    </row>
    <row r="4" spans="1:7" ht="21.75" customHeight="1" thickBot="1">
      <c r="A4" s="537"/>
      <c r="B4" s="539"/>
      <c r="C4" s="538"/>
      <c r="D4" s="538"/>
      <c r="E4" s="538"/>
      <c r="F4" s="538"/>
    </row>
    <row r="5" spans="1:7" ht="17.25" thickBot="1">
      <c r="A5" s="246"/>
      <c r="B5" s="236" t="s">
        <v>215</v>
      </c>
      <c r="C5" s="236" t="s">
        <v>216</v>
      </c>
      <c r="D5" s="236" t="s">
        <v>217</v>
      </c>
      <c r="E5" s="237" t="s">
        <v>218</v>
      </c>
      <c r="F5" s="238" t="s">
        <v>219</v>
      </c>
      <c r="G5" s="247"/>
    </row>
    <row r="6" spans="1:7" ht="117" customHeight="1">
      <c r="A6" s="69"/>
      <c r="B6" s="109" t="s">
        <v>75</v>
      </c>
      <c r="C6" s="68"/>
      <c r="D6" s="67"/>
      <c r="E6" s="68"/>
      <c r="F6" s="68"/>
    </row>
    <row r="7" spans="1:7" ht="66">
      <c r="A7" s="69"/>
      <c r="B7" s="109" t="s">
        <v>49</v>
      </c>
      <c r="C7" s="68"/>
      <c r="D7" s="67"/>
      <c r="E7" s="68"/>
      <c r="F7" s="68"/>
    </row>
    <row r="8" spans="1:7" ht="83.25" customHeight="1">
      <c r="A8" s="69"/>
      <c r="B8" s="109" t="s">
        <v>40</v>
      </c>
      <c r="C8" s="68"/>
      <c r="D8" s="67"/>
      <c r="E8" s="68"/>
      <c r="F8" s="68"/>
    </row>
    <row r="9" spans="1:7" ht="84" customHeight="1">
      <c r="A9" s="69"/>
      <c r="B9" s="109" t="s">
        <v>41</v>
      </c>
      <c r="C9" s="68"/>
      <c r="D9" s="67"/>
      <c r="E9" s="68"/>
      <c r="F9" s="68"/>
    </row>
    <row r="10" spans="1:7" ht="16.5">
      <c r="A10" s="69"/>
      <c r="B10" s="109" t="s">
        <v>42</v>
      </c>
      <c r="C10" s="68"/>
      <c r="D10" s="67"/>
      <c r="E10" s="68"/>
      <c r="F10" s="68"/>
    </row>
    <row r="11" spans="1:7" ht="16.5">
      <c r="A11" s="69"/>
      <c r="B11" s="111"/>
      <c r="C11" s="67"/>
      <c r="D11" s="67"/>
      <c r="E11" s="67"/>
      <c r="F11" s="63"/>
    </row>
    <row r="12" spans="1:7" ht="83.25" customHeight="1">
      <c r="A12" s="146" t="s">
        <v>17</v>
      </c>
      <c r="B12" s="32" t="s">
        <v>346</v>
      </c>
      <c r="C12" s="20" t="s">
        <v>25</v>
      </c>
      <c r="D12" s="20"/>
      <c r="E12" s="68"/>
      <c r="F12" s="68"/>
    </row>
    <row r="13" spans="1:7" ht="14.25" customHeight="1">
      <c r="A13" s="32"/>
      <c r="B13" s="32" t="s">
        <v>340</v>
      </c>
      <c r="D13" s="42">
        <v>4</v>
      </c>
      <c r="E13" s="63"/>
      <c r="F13" s="63">
        <f>D13*E13</f>
        <v>0</v>
      </c>
    </row>
    <row r="14" spans="1:7" ht="14.25" customHeight="1">
      <c r="A14" s="32"/>
      <c r="B14" s="32" t="s">
        <v>341</v>
      </c>
      <c r="C14" s="42"/>
      <c r="D14" s="42">
        <v>3</v>
      </c>
      <c r="E14" s="63"/>
      <c r="F14" s="63">
        <f t="shared" ref="F14:F37" si="0">D14*E14</f>
        <v>0</v>
      </c>
    </row>
    <row r="15" spans="1:7" ht="14.25" customHeight="1">
      <c r="A15" s="32"/>
      <c r="B15" s="32" t="s">
        <v>342</v>
      </c>
      <c r="C15" s="42"/>
      <c r="D15" s="42">
        <v>1</v>
      </c>
      <c r="E15" s="63"/>
      <c r="F15" s="63">
        <f t="shared" si="0"/>
        <v>0</v>
      </c>
    </row>
    <row r="16" spans="1:7" ht="14.25" customHeight="1">
      <c r="A16" s="32"/>
      <c r="B16" s="32" t="s">
        <v>344</v>
      </c>
      <c r="C16" s="60"/>
      <c r="D16" s="42">
        <v>2</v>
      </c>
      <c r="E16" s="63"/>
      <c r="F16" s="63">
        <f t="shared" si="0"/>
        <v>0</v>
      </c>
    </row>
    <row r="17" spans="1:6" ht="14.25" customHeight="1">
      <c r="A17" s="32"/>
      <c r="B17" s="32" t="s">
        <v>345</v>
      </c>
      <c r="C17" s="42"/>
      <c r="D17" s="42">
        <v>1</v>
      </c>
      <c r="E17" s="63"/>
      <c r="F17" s="63">
        <f t="shared" si="0"/>
        <v>0</v>
      </c>
    </row>
    <row r="18" spans="1:6" ht="14.25" customHeight="1">
      <c r="A18" s="32"/>
      <c r="B18" s="32" t="s">
        <v>343</v>
      </c>
      <c r="C18" s="42"/>
      <c r="D18" s="42">
        <v>1</v>
      </c>
      <c r="E18" s="63"/>
      <c r="F18" s="63">
        <f t="shared" si="0"/>
        <v>0</v>
      </c>
    </row>
    <row r="19" spans="1:6" ht="71.25" customHeight="1">
      <c r="A19" s="150" t="s">
        <v>18</v>
      </c>
      <c r="B19" s="32" t="s">
        <v>195</v>
      </c>
      <c r="C19" s="20" t="s">
        <v>25</v>
      </c>
      <c r="D19" s="42"/>
      <c r="E19" s="63"/>
      <c r="F19" s="63">
        <f t="shared" si="0"/>
        <v>0</v>
      </c>
    </row>
    <row r="20" spans="1:6" ht="17.100000000000001" customHeight="1">
      <c r="A20" s="39"/>
      <c r="B20" s="32" t="s">
        <v>347</v>
      </c>
      <c r="C20" s="42"/>
      <c r="D20" s="42">
        <v>4</v>
      </c>
      <c r="E20" s="63"/>
      <c r="F20" s="63">
        <f t="shared" si="0"/>
        <v>0</v>
      </c>
    </row>
    <row r="21" spans="1:6" ht="17.100000000000001" customHeight="1">
      <c r="A21" s="39"/>
      <c r="B21" s="32" t="s">
        <v>350</v>
      </c>
      <c r="C21" s="42"/>
      <c r="D21" s="42">
        <v>1</v>
      </c>
      <c r="E21" s="63"/>
      <c r="F21" s="63">
        <f t="shared" si="0"/>
        <v>0</v>
      </c>
    </row>
    <row r="22" spans="1:6" ht="17.100000000000001" customHeight="1">
      <c r="A22" s="39"/>
      <c r="B22" s="32" t="s">
        <v>351</v>
      </c>
      <c r="C22" s="42"/>
      <c r="D22" s="42">
        <v>1</v>
      </c>
      <c r="E22" s="63"/>
      <c r="F22" s="63">
        <f t="shared" si="0"/>
        <v>0</v>
      </c>
    </row>
    <row r="23" spans="1:6" ht="17.100000000000001" customHeight="1">
      <c r="A23" s="39"/>
      <c r="B23" s="32" t="s">
        <v>348</v>
      </c>
      <c r="C23" s="42"/>
      <c r="D23" s="42">
        <v>4</v>
      </c>
      <c r="E23" s="63"/>
      <c r="F23" s="63">
        <f t="shared" si="0"/>
        <v>0</v>
      </c>
    </row>
    <row r="24" spans="1:6" ht="17.100000000000001" customHeight="1">
      <c r="A24" s="39"/>
      <c r="B24" s="32" t="s">
        <v>352</v>
      </c>
      <c r="C24" s="42"/>
      <c r="D24" s="42">
        <v>1</v>
      </c>
      <c r="E24" s="63"/>
      <c r="F24" s="63">
        <f t="shared" si="0"/>
        <v>0</v>
      </c>
    </row>
    <row r="25" spans="1:6" ht="17.100000000000001" customHeight="1">
      <c r="A25" s="39"/>
      <c r="B25" s="32" t="s">
        <v>353</v>
      </c>
      <c r="C25" s="42"/>
      <c r="D25" s="42">
        <v>1</v>
      </c>
      <c r="E25" s="63"/>
      <c r="F25" s="63">
        <f t="shared" si="0"/>
        <v>0</v>
      </c>
    </row>
    <row r="26" spans="1:6" ht="42" customHeight="1">
      <c r="A26" s="146" t="s">
        <v>20</v>
      </c>
      <c r="B26" s="32" t="s">
        <v>196</v>
      </c>
      <c r="C26" s="20" t="s">
        <v>25</v>
      </c>
      <c r="D26" s="20"/>
      <c r="E26" s="68"/>
      <c r="F26" s="63">
        <f t="shared" si="0"/>
        <v>0</v>
      </c>
    </row>
    <row r="27" spans="1:6" ht="17.100000000000001" customHeight="1">
      <c r="A27" s="39"/>
      <c r="B27" s="32" t="s">
        <v>356</v>
      </c>
      <c r="C27" s="20"/>
      <c r="D27" s="20">
        <v>1</v>
      </c>
      <c r="E27" s="68"/>
      <c r="F27" s="63">
        <f t="shared" si="0"/>
        <v>0</v>
      </c>
    </row>
    <row r="28" spans="1:6" ht="17.100000000000001" customHeight="1">
      <c r="A28" s="39"/>
      <c r="B28" s="32" t="s">
        <v>357</v>
      </c>
      <c r="C28" s="20"/>
      <c r="D28" s="20">
        <v>1</v>
      </c>
      <c r="E28" s="68"/>
      <c r="F28" s="63">
        <f t="shared" si="0"/>
        <v>0</v>
      </c>
    </row>
    <row r="29" spans="1:6" ht="17.100000000000001" customHeight="1">
      <c r="A29" s="39"/>
      <c r="B29" s="32" t="s">
        <v>355</v>
      </c>
      <c r="C29" s="20"/>
      <c r="D29" s="20">
        <v>1</v>
      </c>
      <c r="E29" s="68"/>
      <c r="F29" s="63">
        <f t="shared" si="0"/>
        <v>0</v>
      </c>
    </row>
    <row r="30" spans="1:6" ht="78.75" customHeight="1">
      <c r="A30" s="146" t="s">
        <v>21</v>
      </c>
      <c r="B30" s="32" t="s">
        <v>197</v>
      </c>
      <c r="C30" s="20" t="s">
        <v>25</v>
      </c>
      <c r="D30" s="20"/>
      <c r="E30" s="68"/>
      <c r="F30" s="63">
        <f t="shared" si="0"/>
        <v>0</v>
      </c>
    </row>
    <row r="31" spans="1:6" ht="18" customHeight="1">
      <c r="A31" s="39"/>
      <c r="B31" s="32" t="s">
        <v>354</v>
      </c>
      <c r="C31" s="20"/>
      <c r="D31" s="20">
        <v>1</v>
      </c>
      <c r="E31" s="68"/>
      <c r="F31" s="63">
        <f t="shared" si="0"/>
        <v>0</v>
      </c>
    </row>
    <row r="32" spans="1:6" ht="18" customHeight="1">
      <c r="A32" s="39"/>
      <c r="B32" s="32" t="s">
        <v>349</v>
      </c>
      <c r="C32" s="42"/>
      <c r="D32" s="42">
        <v>2</v>
      </c>
      <c r="E32" s="68"/>
      <c r="F32" s="63">
        <f t="shared" si="0"/>
        <v>0</v>
      </c>
    </row>
    <row r="33" spans="1:7" ht="75" customHeight="1">
      <c r="A33" s="146" t="s">
        <v>22</v>
      </c>
      <c r="B33" s="32" t="s">
        <v>184</v>
      </c>
      <c r="C33" s="20" t="s">
        <v>25</v>
      </c>
      <c r="D33" s="20"/>
      <c r="E33" s="68"/>
      <c r="F33" s="63">
        <f t="shared" si="0"/>
        <v>0</v>
      </c>
    </row>
    <row r="34" spans="1:7" ht="17.100000000000001" customHeight="1">
      <c r="A34" s="194"/>
      <c r="B34" s="32" t="s">
        <v>358</v>
      </c>
      <c r="C34" s="20"/>
      <c r="D34" s="20">
        <v>1</v>
      </c>
      <c r="E34" s="68"/>
      <c r="F34" s="63">
        <f t="shared" si="0"/>
        <v>0</v>
      </c>
    </row>
    <row r="35" spans="1:7" ht="17.100000000000001" customHeight="1">
      <c r="A35" s="194"/>
      <c r="B35" s="32" t="s">
        <v>361</v>
      </c>
      <c r="C35" s="20"/>
      <c r="D35" s="20">
        <v>1</v>
      </c>
      <c r="E35" s="68"/>
      <c r="F35" s="63">
        <f t="shared" si="0"/>
        <v>0</v>
      </c>
    </row>
    <row r="36" spans="1:7" s="384" customFormat="1" ht="17.100000000000001" customHeight="1">
      <c r="A36" s="39"/>
      <c r="B36" s="32" t="s">
        <v>360</v>
      </c>
      <c r="C36" s="20"/>
      <c r="D36" s="20">
        <v>1</v>
      </c>
      <c r="E36" s="67"/>
      <c r="F36" s="63">
        <f t="shared" si="0"/>
        <v>0</v>
      </c>
    </row>
    <row r="37" spans="1:7" ht="17.100000000000001" customHeight="1">
      <c r="A37" s="194"/>
      <c r="B37" s="32" t="s">
        <v>359</v>
      </c>
      <c r="C37" s="20"/>
      <c r="D37" s="20">
        <v>1</v>
      </c>
      <c r="E37" s="68"/>
      <c r="F37" s="63">
        <f t="shared" si="0"/>
        <v>0</v>
      </c>
    </row>
    <row r="38" spans="1:7" ht="19.5" customHeight="1">
      <c r="A38" s="66"/>
      <c r="B38" s="19"/>
      <c r="C38" s="42"/>
      <c r="D38" s="42"/>
      <c r="E38" s="65"/>
      <c r="F38" s="65"/>
      <c r="G38" s="64"/>
    </row>
    <row r="39" spans="1:7" ht="17.100000000000001" customHeight="1">
      <c r="A39" s="92" t="s">
        <v>67</v>
      </c>
      <c r="B39" s="84" t="s">
        <v>77</v>
      </c>
      <c r="C39" s="92"/>
      <c r="D39" s="92" t="s">
        <v>16</v>
      </c>
      <c r="E39" s="84"/>
      <c r="F39" s="85">
        <f>SUM(F13:F38)</f>
        <v>0</v>
      </c>
      <c r="G39" s="93"/>
    </row>
    <row r="40" spans="1:7">
      <c r="B40" s="64"/>
    </row>
    <row r="41" spans="1:7">
      <c r="B41" s="64"/>
    </row>
    <row r="42" spans="1:7">
      <c r="B42" s="64"/>
    </row>
    <row r="43" spans="1:7">
      <c r="B43" s="64"/>
    </row>
    <row r="44" spans="1:7">
      <c r="B44" s="64"/>
    </row>
    <row r="45" spans="1:7">
      <c r="B45" s="64"/>
    </row>
    <row r="46" spans="1:7">
      <c r="B46" s="64"/>
    </row>
    <row r="47" spans="1:7">
      <c r="B47" s="64"/>
    </row>
    <row r="48" spans="1:7">
      <c r="B48" s="64"/>
    </row>
    <row r="49" spans="2:2">
      <c r="B49" s="64"/>
    </row>
    <row r="50" spans="2:2">
      <c r="B50" s="64"/>
    </row>
    <row r="51" spans="2:2">
      <c r="B51" s="64"/>
    </row>
    <row r="52" spans="2:2">
      <c r="B52" s="64"/>
    </row>
    <row r="53" spans="2:2">
      <c r="B53" s="64"/>
    </row>
    <row r="54" spans="2:2">
      <c r="B54" s="64"/>
    </row>
    <row r="55" spans="2:2">
      <c r="B55" s="64"/>
    </row>
    <row r="56" spans="2:2">
      <c r="B56" s="64"/>
    </row>
    <row r="57" spans="2:2">
      <c r="B57" s="64"/>
    </row>
    <row r="58" spans="2:2">
      <c r="B58" s="64"/>
    </row>
    <row r="59" spans="2:2">
      <c r="B59" s="64"/>
    </row>
    <row r="60" spans="2:2">
      <c r="B60" s="64"/>
    </row>
    <row r="61" spans="2:2">
      <c r="B61" s="64"/>
    </row>
    <row r="62" spans="2:2">
      <c r="B62" s="64"/>
    </row>
    <row r="63" spans="2:2">
      <c r="B63" s="64"/>
    </row>
    <row r="64" spans="2:2">
      <c r="B64" s="64"/>
    </row>
    <row r="65" spans="2:2">
      <c r="B65" s="64"/>
    </row>
    <row r="66" spans="2:2">
      <c r="B66" s="64"/>
    </row>
    <row r="67" spans="2:2">
      <c r="B67" s="64"/>
    </row>
    <row r="68" spans="2:2">
      <c r="B68" s="64"/>
    </row>
  </sheetData>
  <mergeCells count="2">
    <mergeCell ref="A3:F3"/>
    <mergeCell ref="A4:F4"/>
  </mergeCells>
  <pageMargins left="0.62992125984251968" right="0.19685039370078741" top="0.98425196850393704" bottom="0.23622047244094491" header="0.39370078740157483" footer="0.19685039370078741"/>
  <pageSetup paperSize="9"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F61"/>
  <sheetViews>
    <sheetView view="pageBreakPreview" zoomScaleNormal="100" zoomScaleSheetLayoutView="100" workbookViewId="0">
      <selection activeCell="A3" sqref="A3:F3"/>
    </sheetView>
  </sheetViews>
  <sheetFormatPr defaultColWidth="9.140625" defaultRowHeight="15.75"/>
  <cols>
    <col min="1" max="1" width="3.7109375" style="12" customWidth="1"/>
    <col min="2" max="2" width="50.7109375" style="5" customWidth="1"/>
    <col min="3" max="3" width="4.85546875" style="6" customWidth="1"/>
    <col min="4" max="4" width="9.42578125" style="116" customWidth="1"/>
    <col min="5" max="5" width="10.7109375" style="6" customWidth="1"/>
    <col min="6" max="6" width="14.5703125" style="6" customWidth="1"/>
    <col min="7" max="16384" width="9.140625" style="5"/>
  </cols>
  <sheetData>
    <row r="1" spans="1:6" ht="16.5">
      <c r="A1" s="86" t="s">
        <v>68</v>
      </c>
      <c r="B1" s="84" t="s">
        <v>14</v>
      </c>
      <c r="C1" s="87"/>
      <c r="D1" s="88"/>
      <c r="E1" s="87"/>
      <c r="F1" s="87"/>
    </row>
    <row r="2" spans="1:6" ht="16.5">
      <c r="A2" s="23"/>
      <c r="B2" s="22"/>
      <c r="C2" s="20"/>
      <c r="D2" s="25"/>
      <c r="E2" s="20"/>
      <c r="F2" s="20"/>
    </row>
    <row r="3" spans="1:6" ht="303" customHeight="1" thickBot="1">
      <c r="A3" s="524" t="s">
        <v>2</v>
      </c>
      <c r="B3" s="530"/>
      <c r="C3" s="530"/>
      <c r="D3" s="530"/>
      <c r="E3" s="530"/>
      <c r="F3" s="530"/>
    </row>
    <row r="4" spans="1:6" ht="16.5" customHeight="1" thickBot="1">
      <c r="A4" s="245"/>
      <c r="B4" s="236" t="s">
        <v>215</v>
      </c>
      <c r="C4" s="236" t="s">
        <v>216</v>
      </c>
      <c r="D4" s="236" t="s">
        <v>217</v>
      </c>
      <c r="E4" s="237" t="s">
        <v>218</v>
      </c>
      <c r="F4" s="238" t="s">
        <v>219</v>
      </c>
    </row>
    <row r="5" spans="1:6" s="4" customFormat="1" ht="153" customHeight="1">
      <c r="A5" s="143" t="s">
        <v>17</v>
      </c>
      <c r="B5" s="115" t="s">
        <v>198</v>
      </c>
      <c r="C5" s="20" t="s">
        <v>32</v>
      </c>
      <c r="D5" s="20">
        <v>1</v>
      </c>
      <c r="E5" s="20"/>
      <c r="F5" s="20">
        <f>D5*E5</f>
        <v>0</v>
      </c>
    </row>
    <row r="6" spans="1:6" ht="15" customHeight="1">
      <c r="A6" s="32"/>
      <c r="B6" s="43"/>
      <c r="C6" s="20"/>
      <c r="D6" s="25"/>
      <c r="E6" s="40"/>
      <c r="F6" s="20"/>
    </row>
    <row r="7" spans="1:6" ht="16.5">
      <c r="A7" s="86" t="s">
        <v>68</v>
      </c>
      <c r="B7" s="84" t="s">
        <v>14</v>
      </c>
      <c r="C7" s="92"/>
      <c r="D7" s="92" t="s">
        <v>16</v>
      </c>
      <c r="E7" s="87"/>
      <c r="F7" s="85">
        <f>SUM(F5)</f>
        <v>0</v>
      </c>
    </row>
    <row r="8" spans="1:6">
      <c r="B8" s="4"/>
    </row>
    <row r="9" spans="1:6">
      <c r="B9" s="4"/>
    </row>
    <row r="10" spans="1:6">
      <c r="B10" s="56"/>
      <c r="C10" s="78"/>
      <c r="E10" s="78"/>
      <c r="F10" s="78"/>
    </row>
    <row r="11" spans="1:6">
      <c r="B11" s="4"/>
      <c r="C11" s="78"/>
      <c r="E11" s="78"/>
      <c r="F11" s="78"/>
    </row>
    <row r="12" spans="1:6">
      <c r="B12" s="114"/>
      <c r="C12" s="78"/>
      <c r="E12" s="78"/>
      <c r="F12" s="78"/>
    </row>
    <row r="13" spans="1:6">
      <c r="B13" s="56"/>
    </row>
    <row r="14" spans="1:6">
      <c r="B14" s="56"/>
    </row>
    <row r="15" spans="1:6" ht="16.5">
      <c r="B15" s="33"/>
    </row>
    <row r="16" spans="1:6">
      <c r="B16" s="56"/>
    </row>
    <row r="17" spans="2:2">
      <c r="B17" s="56"/>
    </row>
    <row r="18" spans="2:2">
      <c r="B18" s="56"/>
    </row>
    <row r="19" spans="2:2">
      <c r="B19" s="56"/>
    </row>
    <row r="20" spans="2:2">
      <c r="B20" s="56"/>
    </row>
    <row r="21" spans="2:2">
      <c r="B21" s="56"/>
    </row>
    <row r="22" spans="2:2">
      <c r="B22" s="56"/>
    </row>
    <row r="23" spans="2:2">
      <c r="B23" s="56"/>
    </row>
    <row r="24" spans="2:2">
      <c r="B24" s="56"/>
    </row>
    <row r="25" spans="2:2">
      <c r="B25" s="56"/>
    </row>
    <row r="26" spans="2:2">
      <c r="B26" s="56"/>
    </row>
    <row r="27" spans="2:2">
      <c r="B27" s="56"/>
    </row>
    <row r="28" spans="2:2">
      <c r="B28" s="56"/>
    </row>
    <row r="29" spans="2:2">
      <c r="B29" s="56"/>
    </row>
    <row r="30" spans="2:2">
      <c r="B30" s="56"/>
    </row>
    <row r="31" spans="2:2">
      <c r="B31" s="56"/>
    </row>
    <row r="32" spans="2:2">
      <c r="B32" s="56"/>
    </row>
    <row r="33" spans="2:2">
      <c r="B33" s="56"/>
    </row>
    <row r="34" spans="2:2">
      <c r="B34" s="56"/>
    </row>
    <row r="35" spans="2:2">
      <c r="B35" s="56"/>
    </row>
    <row r="36" spans="2:2">
      <c r="B36" s="56"/>
    </row>
    <row r="37" spans="2:2">
      <c r="B37" s="56"/>
    </row>
    <row r="38" spans="2:2">
      <c r="B38" s="56"/>
    </row>
    <row r="39" spans="2:2">
      <c r="B39" s="56"/>
    </row>
    <row r="40" spans="2:2">
      <c r="B40" s="56"/>
    </row>
    <row r="41" spans="2:2">
      <c r="B41" s="56"/>
    </row>
    <row r="42" spans="2:2">
      <c r="B42" s="56"/>
    </row>
    <row r="43" spans="2:2">
      <c r="B43" s="56"/>
    </row>
    <row r="44" spans="2:2">
      <c r="B44" s="56"/>
    </row>
    <row r="45" spans="2:2">
      <c r="B45" s="56"/>
    </row>
    <row r="46" spans="2:2">
      <c r="B46" s="56"/>
    </row>
    <row r="47" spans="2:2">
      <c r="B47" s="56"/>
    </row>
    <row r="48" spans="2:2">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row r="61" spans="2:2">
      <c r="B61" s="56"/>
    </row>
  </sheetData>
  <mergeCells count="1">
    <mergeCell ref="A3:F3"/>
  </mergeCells>
  <phoneticPr fontId="0" type="noConversion"/>
  <pageMargins left="0.62992125984251968" right="0.19685039370078741" top="0.98425196850393704" bottom="0.23622047244094491" header="0.39370078740157483" footer="0.19685039370078741"/>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F18"/>
  <sheetViews>
    <sheetView view="pageBreakPreview" topLeftCell="A4" zoomScaleNormal="100" zoomScaleSheetLayoutView="100" workbookViewId="0">
      <selection activeCell="B7" sqref="B7"/>
    </sheetView>
  </sheetViews>
  <sheetFormatPr defaultColWidth="9.140625" defaultRowHeight="15.75"/>
  <cols>
    <col min="1" max="1" width="3.7109375" style="12" customWidth="1"/>
    <col min="2" max="2" width="57.140625" style="56" customWidth="1"/>
    <col min="3" max="3" width="4.85546875" style="6" customWidth="1"/>
    <col min="4" max="4" width="9.42578125" style="116" customWidth="1"/>
    <col min="5" max="5" width="10.7109375" style="6" customWidth="1"/>
    <col min="6" max="6" width="12.85546875" style="6" customWidth="1"/>
    <col min="7" max="16384" width="9.140625" style="5"/>
  </cols>
  <sheetData>
    <row r="1" spans="1:6" ht="18" customHeight="1">
      <c r="A1" s="86" t="s">
        <v>69</v>
      </c>
      <c r="B1" s="84" t="s">
        <v>29</v>
      </c>
      <c r="C1" s="87"/>
      <c r="D1" s="88"/>
      <c r="E1" s="87"/>
      <c r="F1" s="87"/>
    </row>
    <row r="2" spans="1:6" ht="16.5">
      <c r="A2" s="23"/>
      <c r="B2" s="34"/>
      <c r="C2" s="20"/>
      <c r="D2" s="25"/>
      <c r="E2" s="20"/>
      <c r="F2" s="20"/>
    </row>
    <row r="3" spans="1:6" ht="150" customHeight="1">
      <c r="A3" s="524" t="s">
        <v>4</v>
      </c>
      <c r="B3" s="524"/>
      <c r="C3" s="524"/>
      <c r="D3" s="524"/>
      <c r="E3" s="524"/>
      <c r="F3" s="524"/>
    </row>
    <row r="4" spans="1:6" ht="350.25" customHeight="1" thickBot="1">
      <c r="A4" s="524" t="s">
        <v>5</v>
      </c>
      <c r="B4" s="524"/>
      <c r="C4" s="524"/>
      <c r="D4" s="524"/>
      <c r="E4" s="524"/>
      <c r="F4" s="524"/>
    </row>
    <row r="5" spans="1:6" ht="17.100000000000001" customHeight="1" thickBot="1">
      <c r="A5" s="241"/>
      <c r="B5" s="236" t="s">
        <v>215</v>
      </c>
      <c r="C5" s="236" t="s">
        <v>216</v>
      </c>
      <c r="D5" s="236" t="s">
        <v>217</v>
      </c>
      <c r="E5" s="237" t="s">
        <v>218</v>
      </c>
      <c r="F5" s="238" t="s">
        <v>219</v>
      </c>
    </row>
    <row r="6" spans="1:6" s="4" customFormat="1" ht="89.25" customHeight="1">
      <c r="A6" s="146" t="s">
        <v>17</v>
      </c>
      <c r="B6" s="32" t="s">
        <v>118</v>
      </c>
      <c r="C6" s="20" t="s">
        <v>11</v>
      </c>
      <c r="D6" s="20">
        <v>25</v>
      </c>
      <c r="E6" s="20"/>
      <c r="F6" s="20">
        <f>D6*E6</f>
        <v>0</v>
      </c>
    </row>
    <row r="7" spans="1:6" s="4" customFormat="1" ht="92.25" customHeight="1">
      <c r="A7" s="147" t="s">
        <v>18</v>
      </c>
      <c r="B7" s="32" t="s">
        <v>107</v>
      </c>
      <c r="C7" s="20" t="s">
        <v>25</v>
      </c>
      <c r="D7" s="20">
        <v>4</v>
      </c>
      <c r="E7" s="20"/>
      <c r="F7" s="20">
        <f>D7*E7</f>
        <v>0</v>
      </c>
    </row>
    <row r="8" spans="1:6" ht="16.899999999999999" customHeight="1">
      <c r="A8" s="32"/>
      <c r="B8" s="28"/>
      <c r="C8" s="20"/>
      <c r="D8" s="25"/>
      <c r="E8" s="20"/>
      <c r="F8" s="20"/>
    </row>
    <row r="9" spans="1:6" ht="22.5" customHeight="1">
      <c r="A9" s="92" t="s">
        <v>69</v>
      </c>
      <c r="B9" s="84" t="s">
        <v>29</v>
      </c>
      <c r="C9" s="92"/>
      <c r="D9" s="92" t="s">
        <v>16</v>
      </c>
      <c r="E9" s="87"/>
      <c r="F9" s="91">
        <f>SUM(F6:F7)</f>
        <v>0</v>
      </c>
    </row>
    <row r="10" spans="1:6" ht="18">
      <c r="E10" s="13"/>
    </row>
    <row r="12" spans="1:6" ht="16.5">
      <c r="B12" s="28"/>
    </row>
    <row r="13" spans="1:6">
      <c r="A13" s="24"/>
      <c r="B13" s="110"/>
      <c r="C13" s="18"/>
      <c r="D13" s="151"/>
      <c r="E13" s="18"/>
      <c r="F13" s="18"/>
    </row>
    <row r="14" spans="1:6">
      <c r="A14" s="24"/>
      <c r="E14" s="18"/>
      <c r="F14" s="18"/>
    </row>
    <row r="15" spans="1:6">
      <c r="A15" s="24"/>
      <c r="E15" s="18"/>
      <c r="F15" s="18"/>
    </row>
    <row r="16" spans="1:6">
      <c r="A16" s="24"/>
      <c r="E16" s="18"/>
      <c r="F16" s="18"/>
    </row>
    <row r="17" spans="1:6">
      <c r="A17" s="24"/>
      <c r="E17" s="18"/>
      <c r="F17" s="18"/>
    </row>
    <row r="18" spans="1:6">
      <c r="A18" s="24"/>
      <c r="E18" s="18"/>
      <c r="F18" s="18"/>
    </row>
  </sheetData>
  <mergeCells count="2">
    <mergeCell ref="A3:F3"/>
    <mergeCell ref="A4:F4"/>
  </mergeCells>
  <phoneticPr fontId="0" type="noConversion"/>
  <pageMargins left="0.62992125984251968" right="0.19685039370078741" top="0.98425196850393704" bottom="0.23622047244094491" header="0.39370078740157483" footer="0.19685039370078741"/>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67"/>
  <sheetViews>
    <sheetView view="pageBreakPreview" topLeftCell="A10" zoomScaleNormal="100" zoomScaleSheetLayoutView="100" workbookViewId="0">
      <selection activeCell="D8" sqref="D8"/>
    </sheetView>
  </sheetViews>
  <sheetFormatPr defaultColWidth="9.140625" defaultRowHeight="15.75"/>
  <cols>
    <col min="1" max="1" width="4" style="12" customWidth="1"/>
    <col min="2" max="2" width="50.7109375" style="5" customWidth="1"/>
    <col min="3" max="3" width="4.85546875" style="6" customWidth="1"/>
    <col min="4" max="4" width="9.42578125" style="116" customWidth="1"/>
    <col min="5" max="5" width="10.7109375" style="6" customWidth="1"/>
    <col min="6" max="6" width="13.140625" style="6" customWidth="1"/>
    <col min="7" max="16384" width="9.140625" style="5"/>
  </cols>
  <sheetData>
    <row r="1" spans="1:7" ht="17.25" customHeight="1">
      <c r="A1" s="84" t="s">
        <v>70</v>
      </c>
      <c r="B1" s="84" t="s">
        <v>13</v>
      </c>
      <c r="C1" s="98"/>
      <c r="D1" s="135"/>
      <c r="E1" s="98"/>
      <c r="F1" s="98" t="s">
        <v>6</v>
      </c>
    </row>
    <row r="2" spans="1:7" ht="16.5">
      <c r="A2" s="23"/>
      <c r="B2" s="22"/>
      <c r="C2" s="20"/>
      <c r="D2" s="25"/>
      <c r="E2" s="20"/>
      <c r="F2" s="20"/>
    </row>
    <row r="3" spans="1:7" ht="211.5" customHeight="1">
      <c r="A3" s="524" t="s">
        <v>8</v>
      </c>
      <c r="B3" s="530"/>
      <c r="C3" s="530"/>
      <c r="D3" s="530"/>
      <c r="E3" s="530"/>
      <c r="F3" s="530"/>
    </row>
    <row r="4" spans="1:7" ht="185.45" customHeight="1" thickBot="1">
      <c r="A4" s="524" t="s">
        <v>9</v>
      </c>
      <c r="B4" s="530"/>
      <c r="C4" s="530"/>
      <c r="D4" s="530"/>
      <c r="E4" s="530"/>
      <c r="F4" s="530"/>
    </row>
    <row r="5" spans="1:7" ht="15.75" customHeight="1" thickBot="1">
      <c r="A5" s="245"/>
      <c r="B5" s="236" t="s">
        <v>215</v>
      </c>
      <c r="C5" s="236" t="s">
        <v>216</v>
      </c>
      <c r="D5" s="236" t="s">
        <v>217</v>
      </c>
      <c r="E5" s="237" t="s">
        <v>218</v>
      </c>
      <c r="F5" s="238" t="s">
        <v>219</v>
      </c>
    </row>
    <row r="6" spans="1:7" s="172" customFormat="1" ht="220.5" customHeight="1">
      <c r="A6" s="197" t="s">
        <v>17</v>
      </c>
      <c r="B6" s="157" t="s">
        <v>147</v>
      </c>
      <c r="C6" s="164" t="s">
        <v>27</v>
      </c>
      <c r="D6" s="171"/>
      <c r="E6" s="164"/>
      <c r="F6" s="164"/>
      <c r="G6" s="171"/>
    </row>
    <row r="7" spans="1:7" s="172" customFormat="1" ht="17.100000000000001" customHeight="1">
      <c r="A7" s="223"/>
      <c r="B7" s="157" t="s">
        <v>199</v>
      </c>
      <c r="C7" s="164"/>
      <c r="D7" s="171">
        <v>231.53</v>
      </c>
      <c r="E7" s="164"/>
      <c r="F7" s="164">
        <f>D7*E7</f>
        <v>0</v>
      </c>
      <c r="G7" s="171"/>
    </row>
    <row r="8" spans="1:7" s="172" customFormat="1" ht="17.100000000000001" customHeight="1">
      <c r="A8" s="223"/>
      <c r="B8" s="157" t="s">
        <v>200</v>
      </c>
      <c r="C8" s="164"/>
      <c r="D8" s="171">
        <v>252</v>
      </c>
      <c r="E8" s="164"/>
      <c r="F8" s="164">
        <f t="shared" ref="F8:F13" si="0">D8*E8</f>
        <v>0</v>
      </c>
      <c r="G8" s="171"/>
    </row>
    <row r="9" spans="1:7" s="172" customFormat="1" ht="220.5" customHeight="1">
      <c r="A9" s="197" t="s">
        <v>18</v>
      </c>
      <c r="B9" s="157" t="s">
        <v>148</v>
      </c>
      <c r="C9" s="164" t="s">
        <v>27</v>
      </c>
      <c r="D9" s="171"/>
      <c r="E9" s="164"/>
      <c r="F9" s="164">
        <f t="shared" si="0"/>
        <v>0</v>
      </c>
      <c r="G9" s="171"/>
    </row>
    <row r="10" spans="1:7" s="172" customFormat="1" ht="17.100000000000001" customHeight="1">
      <c r="A10" s="223"/>
      <c r="B10" s="157" t="s">
        <v>199</v>
      </c>
      <c r="C10" s="164"/>
      <c r="D10" s="171">
        <v>18.899999999999999</v>
      </c>
      <c r="E10" s="164"/>
      <c r="F10" s="164">
        <f t="shared" si="0"/>
        <v>0</v>
      </c>
      <c r="G10" s="171"/>
    </row>
    <row r="11" spans="1:7" s="172" customFormat="1" ht="17.100000000000001" customHeight="1">
      <c r="A11" s="223"/>
      <c r="B11" s="157" t="s">
        <v>200</v>
      </c>
      <c r="C11" s="164"/>
      <c r="D11" s="171">
        <v>84</v>
      </c>
      <c r="E11" s="164"/>
      <c r="F11" s="164">
        <f t="shared" si="0"/>
        <v>0</v>
      </c>
      <c r="G11" s="171"/>
    </row>
    <row r="12" spans="1:7" s="172" customFormat="1" ht="227.25" customHeight="1">
      <c r="A12" s="197" t="s">
        <v>19</v>
      </c>
      <c r="B12" s="157" t="s">
        <v>149</v>
      </c>
      <c r="C12" s="164" t="s">
        <v>27</v>
      </c>
      <c r="D12" s="171">
        <v>122.85</v>
      </c>
      <c r="E12" s="164"/>
      <c r="F12" s="164">
        <f t="shared" si="0"/>
        <v>0</v>
      </c>
      <c r="G12" s="171"/>
    </row>
    <row r="13" spans="1:7" s="172" customFormat="1" ht="224.25" customHeight="1">
      <c r="A13" s="197" t="s">
        <v>20</v>
      </c>
      <c r="B13" s="157" t="s">
        <v>204</v>
      </c>
      <c r="C13" s="164" t="s">
        <v>27</v>
      </c>
      <c r="D13" s="171">
        <v>45</v>
      </c>
      <c r="E13" s="164"/>
      <c r="F13" s="164">
        <f t="shared" si="0"/>
        <v>0</v>
      </c>
      <c r="G13" s="171"/>
    </row>
    <row r="14" spans="1:7" ht="16.5">
      <c r="A14" s="35"/>
      <c r="B14" s="19"/>
      <c r="C14" s="25"/>
      <c r="D14" s="25"/>
      <c r="E14" s="25"/>
      <c r="F14" s="25"/>
    </row>
    <row r="15" spans="1:7" ht="15.75" customHeight="1">
      <c r="A15" s="84" t="s">
        <v>70</v>
      </c>
      <c r="B15" s="84" t="s">
        <v>13</v>
      </c>
      <c r="C15" s="91"/>
      <c r="D15" s="91" t="s">
        <v>16</v>
      </c>
      <c r="E15" s="91"/>
      <c r="F15" s="91">
        <f>SUM(F7:F13)</f>
        <v>0</v>
      </c>
    </row>
    <row r="16" spans="1:7">
      <c r="B16" s="4"/>
    </row>
    <row r="17" spans="2:2">
      <c r="B17" s="56"/>
    </row>
    <row r="18" spans="2:2" ht="16.5">
      <c r="B18" s="19"/>
    </row>
    <row r="19" spans="2:2">
      <c r="B19" s="56"/>
    </row>
    <row r="20" spans="2:2">
      <c r="B20" s="56"/>
    </row>
    <row r="21" spans="2:2">
      <c r="B21" s="56"/>
    </row>
    <row r="22" spans="2:2">
      <c r="B22" s="56"/>
    </row>
    <row r="23" spans="2:2">
      <c r="B23" s="56"/>
    </row>
    <row r="24" spans="2:2">
      <c r="B24" s="56"/>
    </row>
    <row r="25" spans="2:2">
      <c r="B25" s="56"/>
    </row>
    <row r="26" spans="2:2">
      <c r="B26" s="56"/>
    </row>
    <row r="27" spans="2:2">
      <c r="B27" s="56"/>
    </row>
    <row r="28" spans="2:2">
      <c r="B28" s="56"/>
    </row>
    <row r="29" spans="2:2">
      <c r="B29" s="56"/>
    </row>
    <row r="30" spans="2:2">
      <c r="B30" s="56"/>
    </row>
    <row r="31" spans="2:2">
      <c r="B31" s="56"/>
    </row>
    <row r="32" spans="2:2">
      <c r="B32" s="56"/>
    </row>
    <row r="33" spans="2:2">
      <c r="B33" s="56"/>
    </row>
    <row r="34" spans="2:2">
      <c r="B34" s="56"/>
    </row>
    <row r="35" spans="2:2">
      <c r="B35" s="56"/>
    </row>
    <row r="36" spans="2:2">
      <c r="B36" s="56"/>
    </row>
    <row r="37" spans="2:2">
      <c r="B37" s="56"/>
    </row>
    <row r="38" spans="2:2">
      <c r="B38" s="56"/>
    </row>
    <row r="39" spans="2:2">
      <c r="B39" s="56"/>
    </row>
    <row r="40" spans="2:2">
      <c r="B40" s="56"/>
    </row>
    <row r="41" spans="2:2">
      <c r="B41" s="56"/>
    </row>
    <row r="42" spans="2:2">
      <c r="B42" s="56"/>
    </row>
    <row r="43" spans="2:2">
      <c r="B43" s="56"/>
    </row>
    <row r="44" spans="2:2">
      <c r="B44" s="56"/>
    </row>
    <row r="45" spans="2:2">
      <c r="B45" s="56"/>
    </row>
    <row r="46" spans="2:2">
      <c r="B46" s="56"/>
    </row>
    <row r="47" spans="2:2">
      <c r="B47" s="56"/>
    </row>
    <row r="48" spans="2:2">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row r="61" spans="2:2">
      <c r="B61" s="56"/>
    </row>
    <row r="62" spans="2:2">
      <c r="B62" s="56"/>
    </row>
    <row r="63" spans="2:2">
      <c r="B63" s="56"/>
    </row>
    <row r="64" spans="2:2">
      <c r="B64" s="56"/>
    </row>
    <row r="65" spans="2:2">
      <c r="B65" s="56"/>
    </row>
    <row r="66" spans="2:2">
      <c r="B66" s="56"/>
    </row>
    <row r="67" spans="2:2">
      <c r="B67" s="56"/>
    </row>
  </sheetData>
  <mergeCells count="2">
    <mergeCell ref="A3:F3"/>
    <mergeCell ref="A4:F4"/>
  </mergeCells>
  <phoneticPr fontId="0" type="noConversion"/>
  <pageMargins left="0.62992125984251968" right="0.19685039370078741" top="0.98425196850393704" bottom="0.23622047244094491" header="0.39370078740157483"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G29"/>
  <sheetViews>
    <sheetView view="pageBreakPreview" topLeftCell="A8" zoomScaleNormal="100" zoomScaleSheetLayoutView="100" workbookViewId="0">
      <selection activeCell="I10" sqref="I10"/>
    </sheetView>
  </sheetViews>
  <sheetFormatPr defaultColWidth="9.140625" defaultRowHeight="15.75"/>
  <cols>
    <col min="1" max="1" width="4.42578125" style="52" customWidth="1"/>
    <col min="2" max="2" width="50.7109375" style="50" customWidth="1"/>
    <col min="3" max="3" width="4.85546875" style="53" customWidth="1"/>
    <col min="4" max="4" width="9.42578125" style="136" customWidth="1"/>
    <col min="5" max="5" width="10.7109375" style="53" customWidth="1"/>
    <col min="6" max="6" width="15.5703125" style="53" customWidth="1"/>
    <col min="7" max="7" width="9.140625" style="112"/>
    <col min="8" max="16384" width="9.140625" style="50"/>
  </cols>
  <sheetData>
    <row r="1" spans="1:7" ht="16.5">
      <c r="A1" s="99" t="s">
        <v>71</v>
      </c>
      <c r="B1" s="99" t="s">
        <v>52</v>
      </c>
      <c r="C1" s="102"/>
      <c r="D1" s="102"/>
      <c r="E1" s="102"/>
      <c r="F1" s="102"/>
      <c r="G1" s="152"/>
    </row>
    <row r="2" spans="1:7" ht="16.5">
      <c r="A2" s="47"/>
      <c r="B2" s="48"/>
      <c r="C2" s="49"/>
      <c r="D2" s="49"/>
      <c r="E2" s="49"/>
      <c r="F2" s="49"/>
      <c r="G2" s="152"/>
    </row>
    <row r="3" spans="1:7" ht="170.25" customHeight="1">
      <c r="A3" s="540" t="s">
        <v>53</v>
      </c>
      <c r="B3" s="541"/>
      <c r="C3" s="541"/>
      <c r="D3" s="541"/>
      <c r="E3" s="541"/>
      <c r="F3" s="541"/>
      <c r="G3" s="152"/>
    </row>
    <row r="4" spans="1:7" ht="133.5" customHeight="1">
      <c r="A4" s="540" t="s">
        <v>54</v>
      </c>
      <c r="B4" s="542"/>
      <c r="C4" s="540"/>
      <c r="D4" s="540"/>
      <c r="E4" s="540"/>
      <c r="F4" s="540"/>
      <c r="G4" s="152"/>
    </row>
    <row r="5" spans="1:7" ht="206.25" customHeight="1" thickBot="1">
      <c r="A5" s="540" t="s">
        <v>55</v>
      </c>
      <c r="B5" s="543"/>
      <c r="C5" s="541"/>
      <c r="D5" s="541"/>
      <c r="E5" s="541"/>
      <c r="F5" s="541"/>
      <c r="G5" s="152"/>
    </row>
    <row r="6" spans="1:7" ht="17.25" thickBot="1">
      <c r="A6" s="248"/>
      <c r="B6" s="236" t="s">
        <v>215</v>
      </c>
      <c r="C6" s="236" t="s">
        <v>216</v>
      </c>
      <c r="D6" s="236" t="s">
        <v>217</v>
      </c>
      <c r="E6" s="237" t="s">
        <v>218</v>
      </c>
      <c r="F6" s="238" t="s">
        <v>219</v>
      </c>
      <c r="G6" s="152"/>
    </row>
    <row r="7" spans="1:7" s="189" customFormat="1" ht="132.75" customHeight="1">
      <c r="A7" s="158" t="s">
        <v>17</v>
      </c>
      <c r="B7" s="51" t="s">
        <v>209</v>
      </c>
      <c r="C7" s="49" t="s">
        <v>27</v>
      </c>
      <c r="D7" s="136">
        <v>77.7</v>
      </c>
      <c r="E7" s="49"/>
      <c r="F7" s="49">
        <f t="shared" ref="F7:F10" si="0">D7*E7</f>
        <v>0</v>
      </c>
      <c r="G7" s="136"/>
    </row>
    <row r="8" spans="1:7" s="189" customFormat="1" ht="153" customHeight="1">
      <c r="A8" s="159" t="s">
        <v>18</v>
      </c>
      <c r="B8" s="51" t="s">
        <v>123</v>
      </c>
      <c r="C8" s="49" t="s">
        <v>27</v>
      </c>
      <c r="D8" s="136">
        <v>49.35</v>
      </c>
      <c r="E8" s="49"/>
      <c r="F8" s="49">
        <f t="shared" si="0"/>
        <v>0</v>
      </c>
      <c r="G8" s="136"/>
    </row>
    <row r="9" spans="1:7" s="189" customFormat="1" ht="111" customHeight="1">
      <c r="A9" s="158" t="s">
        <v>19</v>
      </c>
      <c r="B9" s="51" t="s">
        <v>109</v>
      </c>
      <c r="C9" s="49" t="s">
        <v>27</v>
      </c>
      <c r="D9" s="136">
        <v>28.74</v>
      </c>
      <c r="E9" s="49"/>
      <c r="F9" s="49">
        <f t="shared" si="0"/>
        <v>0</v>
      </c>
      <c r="G9" s="136"/>
    </row>
    <row r="10" spans="1:7" s="189" customFormat="1" ht="116.25" customHeight="1">
      <c r="A10" s="159" t="s">
        <v>20</v>
      </c>
      <c r="B10" s="51" t="s">
        <v>210</v>
      </c>
      <c r="C10" s="49" t="s">
        <v>27</v>
      </c>
      <c r="D10" s="136">
        <v>75.599999999999994</v>
      </c>
      <c r="E10" s="49"/>
      <c r="F10" s="49">
        <f t="shared" si="0"/>
        <v>0</v>
      </c>
      <c r="G10" s="136"/>
    </row>
    <row r="11" spans="1:7" s="189" customFormat="1" ht="101.25" customHeight="1">
      <c r="A11" s="160" t="s">
        <v>21</v>
      </c>
      <c r="B11" s="51" t="s">
        <v>211</v>
      </c>
      <c r="C11" s="49" t="s">
        <v>27</v>
      </c>
      <c r="D11" s="136">
        <v>12.08</v>
      </c>
      <c r="E11" s="49"/>
      <c r="F11" s="49">
        <f>D11*E11</f>
        <v>0</v>
      </c>
      <c r="G11" s="136"/>
    </row>
    <row r="12" spans="1:7" ht="16.5">
      <c r="A12" s="51"/>
      <c r="C12" s="50"/>
    </row>
    <row r="13" spans="1:7" ht="16.899999999999999" customHeight="1">
      <c r="A13" s="99" t="s">
        <v>71</v>
      </c>
      <c r="B13" s="99" t="s">
        <v>52</v>
      </c>
      <c r="C13" s="100"/>
      <c r="D13" s="99" t="s">
        <v>16</v>
      </c>
      <c r="E13" s="99"/>
      <c r="F13" s="101">
        <f>SUM(F7:F11)</f>
        <v>0</v>
      </c>
    </row>
    <row r="14" spans="1:7" ht="16.5">
      <c r="A14" s="51"/>
      <c r="B14" s="72"/>
      <c r="C14" s="49"/>
      <c r="D14" s="49"/>
      <c r="E14" s="49"/>
      <c r="F14" s="49"/>
    </row>
    <row r="15" spans="1:7" ht="16.5">
      <c r="A15" s="51"/>
      <c r="B15" s="72"/>
      <c r="C15" s="49"/>
      <c r="D15" s="49"/>
      <c r="E15" s="49"/>
      <c r="F15" s="49"/>
    </row>
    <row r="16" spans="1:7">
      <c r="B16" s="112"/>
    </row>
    <row r="17" spans="2:2">
      <c r="B17" s="112"/>
    </row>
    <row r="18" spans="2:2">
      <c r="B18" s="112"/>
    </row>
    <row r="19" spans="2:2">
      <c r="B19" s="112"/>
    </row>
    <row r="20" spans="2:2">
      <c r="B20" s="112"/>
    </row>
    <row r="21" spans="2:2">
      <c r="B21" s="112"/>
    </row>
    <row r="22" spans="2:2">
      <c r="B22" s="112"/>
    </row>
    <row r="23" spans="2:2">
      <c r="B23" s="112"/>
    </row>
    <row r="24" spans="2:2">
      <c r="B24" s="112"/>
    </row>
    <row r="25" spans="2:2">
      <c r="B25" s="112"/>
    </row>
    <row r="26" spans="2:2">
      <c r="B26" s="112"/>
    </row>
    <row r="27" spans="2:2">
      <c r="B27" s="112"/>
    </row>
    <row r="28" spans="2:2">
      <c r="B28" s="112"/>
    </row>
    <row r="29" spans="2:2">
      <c r="B29" s="112"/>
    </row>
  </sheetData>
  <mergeCells count="3">
    <mergeCell ref="A3:F3"/>
    <mergeCell ref="A4:F4"/>
    <mergeCell ref="A5:F5"/>
  </mergeCells>
  <pageMargins left="0.62992125984251968" right="0.19685039370078741" top="0.98425196850393704" bottom="0.23622047244094491" header="0.39370078740157483"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G61"/>
  <sheetViews>
    <sheetView view="pageBreakPreview" topLeftCell="A3" zoomScaleNormal="100" zoomScaleSheetLayoutView="100" workbookViewId="0">
      <selection activeCell="G6" sqref="G6"/>
    </sheetView>
  </sheetViews>
  <sheetFormatPr defaultColWidth="9.140625" defaultRowHeight="15.75"/>
  <cols>
    <col min="1" max="1" width="5" style="12" customWidth="1"/>
    <col min="2" max="2" width="50.7109375" style="5" customWidth="1"/>
    <col min="3" max="3" width="5.5703125" style="6" customWidth="1"/>
    <col min="4" max="4" width="9.42578125" style="116" customWidth="1"/>
    <col min="5" max="5" width="10.7109375" style="6" customWidth="1"/>
    <col min="6" max="6" width="13.140625" style="6" customWidth="1"/>
    <col min="7" max="16384" width="9.140625" style="5"/>
  </cols>
  <sheetData>
    <row r="1" spans="1:7" ht="17.25" customHeight="1">
      <c r="A1" s="84" t="s">
        <v>132</v>
      </c>
      <c r="B1" s="84" t="s">
        <v>13</v>
      </c>
      <c r="C1" s="98"/>
      <c r="D1" s="135"/>
      <c r="E1" s="98"/>
      <c r="F1" s="98" t="s">
        <v>6</v>
      </c>
    </row>
    <row r="2" spans="1:7" ht="16.5">
      <c r="A2" s="23"/>
      <c r="B2" s="22"/>
      <c r="C2" s="20"/>
      <c r="D2" s="25"/>
      <c r="E2" s="20"/>
      <c r="F2" s="20"/>
    </row>
    <row r="3" spans="1:7" ht="313.5" customHeight="1" thickBot="1">
      <c r="A3" s="524" t="s">
        <v>110</v>
      </c>
      <c r="B3" s="530"/>
      <c r="C3" s="530"/>
      <c r="D3" s="530"/>
      <c r="E3" s="530"/>
      <c r="F3" s="530"/>
    </row>
    <row r="4" spans="1:7" ht="15.75" customHeight="1" thickBot="1">
      <c r="A4" s="245"/>
      <c r="B4" s="236" t="s">
        <v>215</v>
      </c>
      <c r="C4" s="236" t="s">
        <v>216</v>
      </c>
      <c r="D4" s="236" t="s">
        <v>217</v>
      </c>
      <c r="E4" s="237" t="s">
        <v>218</v>
      </c>
      <c r="F4" s="238" t="s">
        <v>219</v>
      </c>
    </row>
    <row r="5" spans="1:7" ht="101.25" customHeight="1">
      <c r="A5" s="146" t="s">
        <v>17</v>
      </c>
      <c r="B5" s="134" t="s">
        <v>212</v>
      </c>
      <c r="C5" s="20"/>
      <c r="D5" s="78"/>
      <c r="E5" s="25"/>
      <c r="F5" s="25"/>
    </row>
    <row r="6" spans="1:7" ht="17.100000000000001" customHeight="1">
      <c r="A6" s="39"/>
      <c r="B6" s="19" t="s">
        <v>111</v>
      </c>
      <c r="C6" s="20" t="s">
        <v>27</v>
      </c>
      <c r="D6" s="78">
        <v>34.65</v>
      </c>
      <c r="E6" s="25"/>
      <c r="F6" s="20">
        <f>D6*E6</f>
        <v>0</v>
      </c>
      <c r="G6" s="78"/>
    </row>
    <row r="7" spans="1:7" s="4" customFormat="1" ht="17.100000000000001" customHeight="1">
      <c r="A7" s="39"/>
      <c r="B7" s="19" t="s">
        <v>112</v>
      </c>
      <c r="C7" s="20" t="s">
        <v>11</v>
      </c>
      <c r="D7" s="78">
        <v>35</v>
      </c>
      <c r="E7" s="20"/>
      <c r="F7" s="20">
        <f>D7*E7</f>
        <v>0</v>
      </c>
      <c r="G7" s="78"/>
    </row>
    <row r="8" spans="1:7" ht="16.5">
      <c r="A8" s="35"/>
      <c r="B8" s="19"/>
      <c r="C8" s="25"/>
      <c r="D8" s="25"/>
      <c r="E8" s="25"/>
      <c r="F8" s="25"/>
    </row>
    <row r="9" spans="1:7" ht="15.75" customHeight="1">
      <c r="A9" s="84" t="s">
        <v>132</v>
      </c>
      <c r="B9" s="84" t="s">
        <v>114</v>
      </c>
      <c r="C9" s="91"/>
      <c r="D9" s="91" t="s">
        <v>16</v>
      </c>
      <c r="E9" s="91"/>
      <c r="F9" s="91">
        <f>SUM(F6:F7)</f>
        <v>0</v>
      </c>
    </row>
    <row r="10" spans="1:7">
      <c r="B10" s="4"/>
    </row>
    <row r="11" spans="1:7">
      <c r="B11" s="56"/>
    </row>
    <row r="12" spans="1:7" ht="16.5">
      <c r="B12" s="19"/>
    </row>
    <row r="13" spans="1:7">
      <c r="B13" s="56"/>
    </row>
    <row r="14" spans="1:7">
      <c r="B14" s="56"/>
    </row>
    <row r="15" spans="1:7">
      <c r="B15" s="56"/>
    </row>
    <row r="16" spans="1:7" s="6" customFormat="1">
      <c r="A16" s="12"/>
      <c r="B16" s="56"/>
      <c r="D16" s="116"/>
    </row>
    <row r="17" spans="1:4" s="6" customFormat="1">
      <c r="A17" s="12"/>
      <c r="B17" s="56"/>
      <c r="D17" s="116"/>
    </row>
    <row r="18" spans="1:4" s="6" customFormat="1">
      <c r="A18" s="12"/>
      <c r="B18" s="56"/>
      <c r="D18" s="116"/>
    </row>
    <row r="19" spans="1:4" s="6" customFormat="1">
      <c r="A19" s="12"/>
      <c r="B19" s="56"/>
      <c r="D19" s="116"/>
    </row>
    <row r="20" spans="1:4" s="6" customFormat="1">
      <c r="A20" s="12"/>
      <c r="B20" s="56"/>
      <c r="D20" s="116"/>
    </row>
    <row r="21" spans="1:4" s="6" customFormat="1">
      <c r="A21" s="12"/>
      <c r="B21" s="56"/>
      <c r="D21" s="116"/>
    </row>
    <row r="22" spans="1:4" s="6" customFormat="1">
      <c r="A22" s="12"/>
      <c r="B22" s="56"/>
      <c r="D22" s="116"/>
    </row>
    <row r="23" spans="1:4" s="6" customFormat="1">
      <c r="A23" s="12"/>
      <c r="B23" s="56"/>
      <c r="D23" s="116"/>
    </row>
    <row r="24" spans="1:4" s="6" customFormat="1">
      <c r="A24" s="12"/>
      <c r="B24" s="56"/>
      <c r="D24" s="116"/>
    </row>
    <row r="25" spans="1:4" s="6" customFormat="1">
      <c r="A25" s="12"/>
      <c r="B25" s="56"/>
      <c r="D25" s="116"/>
    </row>
    <row r="26" spans="1:4" s="6" customFormat="1">
      <c r="A26" s="12"/>
      <c r="B26" s="56"/>
      <c r="D26" s="116"/>
    </row>
    <row r="27" spans="1:4" s="6" customFormat="1">
      <c r="A27" s="12"/>
      <c r="B27" s="56"/>
      <c r="D27" s="116"/>
    </row>
    <row r="28" spans="1:4" s="6" customFormat="1">
      <c r="A28" s="12"/>
      <c r="B28" s="56"/>
      <c r="D28" s="116"/>
    </row>
    <row r="29" spans="1:4" s="6" customFormat="1">
      <c r="A29" s="12"/>
      <c r="B29" s="56"/>
      <c r="D29" s="116"/>
    </row>
    <row r="30" spans="1:4" s="6" customFormat="1">
      <c r="A30" s="12"/>
      <c r="B30" s="56"/>
      <c r="D30" s="116"/>
    </row>
    <row r="31" spans="1:4" s="6" customFormat="1">
      <c r="A31" s="12"/>
      <c r="B31" s="56"/>
      <c r="D31" s="116"/>
    </row>
    <row r="32" spans="1:4" s="6" customFormat="1">
      <c r="A32" s="12"/>
      <c r="B32" s="56"/>
      <c r="D32" s="116"/>
    </row>
    <row r="33" spans="1:4" s="6" customFormat="1">
      <c r="A33" s="12"/>
      <c r="B33" s="56"/>
      <c r="D33" s="116"/>
    </row>
    <row r="34" spans="1:4" s="6" customFormat="1">
      <c r="A34" s="12"/>
      <c r="B34" s="56"/>
      <c r="D34" s="116"/>
    </row>
    <row r="35" spans="1:4" s="6" customFormat="1">
      <c r="A35" s="12"/>
      <c r="B35" s="56"/>
      <c r="D35" s="116"/>
    </row>
    <row r="36" spans="1:4" s="6" customFormat="1">
      <c r="A36" s="12"/>
      <c r="B36" s="56"/>
      <c r="D36" s="116"/>
    </row>
    <row r="37" spans="1:4" s="6" customFormat="1">
      <c r="A37" s="12"/>
      <c r="B37" s="56"/>
      <c r="D37" s="116"/>
    </row>
    <row r="38" spans="1:4" s="6" customFormat="1">
      <c r="A38" s="12"/>
      <c r="B38" s="56"/>
      <c r="D38" s="116"/>
    </row>
    <row r="39" spans="1:4" s="6" customFormat="1">
      <c r="A39" s="12"/>
      <c r="B39" s="56"/>
      <c r="D39" s="116"/>
    </row>
    <row r="40" spans="1:4" s="6" customFormat="1">
      <c r="A40" s="12"/>
      <c r="B40" s="56"/>
      <c r="D40" s="116"/>
    </row>
    <row r="41" spans="1:4" s="6" customFormat="1">
      <c r="A41" s="12"/>
      <c r="B41" s="56"/>
      <c r="D41" s="116"/>
    </row>
    <row r="42" spans="1:4" s="6" customFormat="1">
      <c r="A42" s="12"/>
      <c r="B42" s="56"/>
      <c r="D42" s="116"/>
    </row>
    <row r="43" spans="1:4" s="6" customFormat="1">
      <c r="A43" s="12"/>
      <c r="B43" s="56"/>
      <c r="D43" s="116"/>
    </row>
    <row r="44" spans="1:4" s="6" customFormat="1">
      <c r="A44" s="12"/>
      <c r="B44" s="56"/>
      <c r="D44" s="116"/>
    </row>
    <row r="45" spans="1:4" s="6" customFormat="1">
      <c r="A45" s="12"/>
      <c r="B45" s="56"/>
      <c r="D45" s="116"/>
    </row>
    <row r="46" spans="1:4" s="6" customFormat="1">
      <c r="A46" s="12"/>
      <c r="B46" s="56"/>
      <c r="D46" s="116"/>
    </row>
    <row r="47" spans="1:4" s="6" customFormat="1">
      <c r="A47" s="12"/>
      <c r="B47" s="56"/>
      <c r="D47" s="116"/>
    </row>
    <row r="48" spans="1:4" s="6" customFormat="1">
      <c r="A48" s="12"/>
      <c r="B48" s="56"/>
      <c r="D48" s="116"/>
    </row>
    <row r="49" spans="1:4" s="6" customFormat="1">
      <c r="A49" s="12"/>
      <c r="B49" s="56"/>
      <c r="D49" s="116"/>
    </row>
    <row r="50" spans="1:4" s="6" customFormat="1">
      <c r="A50" s="12"/>
      <c r="B50" s="56"/>
      <c r="D50" s="116"/>
    </row>
    <row r="51" spans="1:4" s="6" customFormat="1">
      <c r="A51" s="12"/>
      <c r="B51" s="56"/>
      <c r="D51" s="116"/>
    </row>
    <row r="52" spans="1:4" s="6" customFormat="1">
      <c r="A52" s="12"/>
      <c r="B52" s="56"/>
      <c r="D52" s="116"/>
    </row>
    <row r="53" spans="1:4" s="6" customFormat="1">
      <c r="A53" s="12"/>
      <c r="B53" s="56"/>
      <c r="D53" s="116"/>
    </row>
    <row r="54" spans="1:4" s="6" customFormat="1">
      <c r="A54" s="12"/>
      <c r="B54" s="56"/>
      <c r="D54" s="116"/>
    </row>
    <row r="55" spans="1:4" s="6" customFormat="1">
      <c r="A55" s="12"/>
      <c r="B55" s="56"/>
      <c r="D55" s="116"/>
    </row>
    <row r="56" spans="1:4" s="6" customFormat="1">
      <c r="A56" s="12"/>
      <c r="B56" s="56"/>
      <c r="D56" s="116"/>
    </row>
    <row r="57" spans="1:4" s="6" customFormat="1">
      <c r="A57" s="12"/>
      <c r="B57" s="56"/>
      <c r="D57" s="116"/>
    </row>
    <row r="58" spans="1:4" s="6" customFormat="1">
      <c r="A58" s="12"/>
      <c r="B58" s="56"/>
      <c r="D58" s="116"/>
    </row>
    <row r="59" spans="1:4" s="6" customFormat="1">
      <c r="A59" s="12"/>
      <c r="B59" s="56"/>
      <c r="D59" s="116"/>
    </row>
    <row r="60" spans="1:4" s="6" customFormat="1">
      <c r="A60" s="12"/>
      <c r="B60" s="56"/>
      <c r="D60" s="116"/>
    </row>
    <row r="61" spans="1:4" s="6" customFormat="1">
      <c r="A61" s="12"/>
      <c r="B61" s="56"/>
      <c r="D61" s="116"/>
    </row>
  </sheetData>
  <mergeCells count="1">
    <mergeCell ref="A3:F3"/>
  </mergeCells>
  <pageMargins left="0.62992125984251968" right="0.19685039370078741" top="0.98425196850393704" bottom="0.23622047244094491" header="0.39370078740157483" footer="0.19685039370078741"/>
  <pageSetup paperSize="9" scale="8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G62"/>
  <sheetViews>
    <sheetView view="pageBreakPreview" zoomScaleNormal="100" zoomScaleSheetLayoutView="100" workbookViewId="0">
      <selection activeCell="I8" sqref="I8"/>
    </sheetView>
  </sheetViews>
  <sheetFormatPr defaultColWidth="9.140625" defaultRowHeight="15.75"/>
  <cols>
    <col min="1" max="1" width="4.42578125" style="12" customWidth="1"/>
    <col min="2" max="2" width="50.7109375" style="5" customWidth="1"/>
    <col min="3" max="3" width="4.85546875" style="6" customWidth="1"/>
    <col min="4" max="4" width="9.42578125" style="116" customWidth="1"/>
    <col min="5" max="5" width="10.7109375" style="6" customWidth="1"/>
    <col min="6" max="6" width="13.140625" style="6" customWidth="1"/>
    <col min="7" max="16384" width="9.140625" style="5"/>
  </cols>
  <sheetData>
    <row r="1" spans="1:7" ht="17.25" customHeight="1">
      <c r="A1" s="227" t="s">
        <v>213</v>
      </c>
      <c r="B1" s="228" t="s">
        <v>207</v>
      </c>
      <c r="C1" s="229"/>
      <c r="D1" s="229"/>
      <c r="E1" s="229"/>
      <c r="F1" s="229"/>
      <c r="G1" s="224"/>
    </row>
    <row r="2" spans="1:7" ht="16.5">
      <c r="A2" s="230"/>
      <c r="B2" s="231"/>
      <c r="C2" s="232"/>
      <c r="D2" s="232"/>
      <c r="E2" s="232"/>
      <c r="F2" s="232"/>
      <c r="G2" s="224"/>
    </row>
    <row r="3" spans="1:7" ht="259.5" customHeight="1" thickBot="1">
      <c r="A3" s="544" t="s">
        <v>205</v>
      </c>
      <c r="B3" s="545"/>
      <c r="C3" s="545"/>
      <c r="D3" s="545"/>
      <c r="E3" s="545"/>
      <c r="F3" s="545"/>
      <c r="G3" s="224"/>
    </row>
    <row r="4" spans="1:7" ht="17.100000000000001" customHeight="1" thickBot="1">
      <c r="A4" s="249"/>
      <c r="B4" s="236" t="s">
        <v>215</v>
      </c>
      <c r="C4" s="236" t="s">
        <v>216</v>
      </c>
      <c r="D4" s="236" t="s">
        <v>217</v>
      </c>
      <c r="E4" s="237" t="s">
        <v>218</v>
      </c>
      <c r="F4" s="238" t="s">
        <v>219</v>
      </c>
      <c r="G4" s="224"/>
    </row>
    <row r="5" spans="1:7" ht="141.75" customHeight="1">
      <c r="A5" s="225" t="s">
        <v>17</v>
      </c>
      <c r="B5" s="173" t="s">
        <v>376</v>
      </c>
      <c r="C5" s="44" t="s">
        <v>27</v>
      </c>
      <c r="D5" s="136"/>
      <c r="E5" s="44"/>
      <c r="F5" s="44">
        <f>D5*E5</f>
        <v>0</v>
      </c>
      <c r="G5" s="226"/>
    </row>
    <row r="6" spans="1:7" s="371" customFormat="1" ht="15.95" customHeight="1">
      <c r="A6" s="369"/>
      <c r="B6" s="370" t="s">
        <v>338</v>
      </c>
      <c r="C6" s="44"/>
      <c r="D6" s="136">
        <v>50</v>
      </c>
      <c r="E6" s="44"/>
      <c r="F6" s="44"/>
      <c r="G6" s="226"/>
    </row>
    <row r="7" spans="1:7" s="371" customFormat="1" ht="15.95" customHeight="1">
      <c r="A7" s="369"/>
      <c r="B7" s="370" t="s">
        <v>339</v>
      </c>
      <c r="C7" s="44"/>
      <c r="D7" s="136">
        <v>145</v>
      </c>
      <c r="E7" s="44"/>
      <c r="F7" s="44"/>
      <c r="G7" s="226"/>
    </row>
    <row r="8" spans="1:7" ht="85.5" customHeight="1">
      <c r="A8" s="225" t="s">
        <v>18</v>
      </c>
      <c r="B8" s="173" t="s">
        <v>206</v>
      </c>
      <c r="C8" s="44" t="s">
        <v>27</v>
      </c>
      <c r="D8" s="136">
        <v>50</v>
      </c>
      <c r="E8" s="44"/>
      <c r="F8" s="44">
        <f>D8*E8</f>
        <v>0</v>
      </c>
      <c r="G8" s="226"/>
    </row>
    <row r="9" spans="1:7" ht="17.100000000000001" customHeight="1">
      <c r="A9" s="233"/>
      <c r="B9" s="234"/>
      <c r="C9" s="235"/>
      <c r="D9" s="235"/>
      <c r="E9" s="235"/>
      <c r="F9" s="235"/>
      <c r="G9" s="224"/>
    </row>
    <row r="10" spans="1:7" s="4" customFormat="1" ht="17.100000000000001" customHeight="1">
      <c r="A10" s="227" t="s">
        <v>213</v>
      </c>
      <c r="B10" s="228" t="s">
        <v>207</v>
      </c>
      <c r="C10" s="229"/>
      <c r="D10" s="229" t="s">
        <v>16</v>
      </c>
      <c r="E10" s="229"/>
      <c r="F10" s="229">
        <f>SUM(F5:F8)</f>
        <v>0</v>
      </c>
      <c r="G10" s="224"/>
    </row>
    <row r="11" spans="1:7">
      <c r="B11" s="4"/>
    </row>
    <row r="12" spans="1:7">
      <c r="B12" s="56"/>
    </row>
    <row r="13" spans="1:7" ht="16.5">
      <c r="B13" s="19"/>
    </row>
    <row r="14" spans="1:7">
      <c r="B14" s="56"/>
    </row>
    <row r="15" spans="1:7">
      <c r="B15" s="56"/>
    </row>
    <row r="16" spans="1:7">
      <c r="B16" s="56"/>
    </row>
    <row r="17" spans="1:4" s="6" customFormat="1">
      <c r="A17" s="12"/>
      <c r="B17" s="56"/>
      <c r="D17" s="116"/>
    </row>
    <row r="18" spans="1:4" s="6" customFormat="1">
      <c r="A18" s="12"/>
      <c r="B18" s="56"/>
      <c r="D18" s="116"/>
    </row>
    <row r="19" spans="1:4" s="6" customFormat="1">
      <c r="A19" s="12"/>
      <c r="B19" s="56"/>
      <c r="D19" s="116"/>
    </row>
    <row r="20" spans="1:4" s="6" customFormat="1">
      <c r="A20" s="12"/>
      <c r="B20" s="56"/>
      <c r="D20" s="116"/>
    </row>
    <row r="21" spans="1:4" s="6" customFormat="1">
      <c r="A21" s="12"/>
      <c r="B21" s="56"/>
      <c r="D21" s="116"/>
    </row>
    <row r="22" spans="1:4" s="6" customFormat="1">
      <c r="A22" s="12"/>
      <c r="B22" s="56"/>
      <c r="D22" s="116"/>
    </row>
    <row r="23" spans="1:4" s="6" customFormat="1">
      <c r="A23" s="12"/>
      <c r="B23" s="56"/>
      <c r="D23" s="116"/>
    </row>
    <row r="24" spans="1:4" s="6" customFormat="1">
      <c r="A24" s="12"/>
      <c r="B24" s="56"/>
      <c r="D24" s="116"/>
    </row>
    <row r="25" spans="1:4" s="6" customFormat="1">
      <c r="A25" s="12"/>
      <c r="B25" s="56"/>
      <c r="D25" s="116"/>
    </row>
    <row r="26" spans="1:4" s="6" customFormat="1">
      <c r="A26" s="12"/>
      <c r="B26" s="56"/>
      <c r="D26" s="116"/>
    </row>
    <row r="27" spans="1:4" s="6" customFormat="1">
      <c r="A27" s="12"/>
      <c r="B27" s="56"/>
      <c r="D27" s="116"/>
    </row>
    <row r="28" spans="1:4" s="6" customFormat="1">
      <c r="A28" s="12"/>
      <c r="B28" s="56"/>
      <c r="D28" s="116"/>
    </row>
    <row r="29" spans="1:4" s="6" customFormat="1">
      <c r="A29" s="12"/>
      <c r="B29" s="56"/>
      <c r="D29" s="116"/>
    </row>
    <row r="30" spans="1:4" s="6" customFormat="1">
      <c r="A30" s="12"/>
      <c r="B30" s="56"/>
      <c r="D30" s="116"/>
    </row>
    <row r="31" spans="1:4" s="6" customFormat="1">
      <c r="A31" s="12"/>
      <c r="B31" s="56"/>
      <c r="D31" s="116"/>
    </row>
    <row r="32" spans="1:4" s="6" customFormat="1">
      <c r="A32" s="12"/>
      <c r="B32" s="56"/>
      <c r="D32" s="116"/>
    </row>
    <row r="33" spans="1:4" s="6" customFormat="1">
      <c r="A33" s="12"/>
      <c r="B33" s="56"/>
      <c r="D33" s="116"/>
    </row>
    <row r="34" spans="1:4" s="6" customFormat="1">
      <c r="A34" s="12"/>
      <c r="B34" s="56"/>
      <c r="D34" s="116"/>
    </row>
    <row r="35" spans="1:4" s="6" customFormat="1">
      <c r="A35" s="12"/>
      <c r="B35" s="56"/>
      <c r="D35" s="116"/>
    </row>
    <row r="36" spans="1:4" s="6" customFormat="1">
      <c r="A36" s="12"/>
      <c r="B36" s="56"/>
      <c r="D36" s="116"/>
    </row>
    <row r="37" spans="1:4" s="6" customFormat="1">
      <c r="A37" s="12"/>
      <c r="B37" s="56"/>
      <c r="D37" s="116"/>
    </row>
    <row r="38" spans="1:4" s="6" customFormat="1">
      <c r="A38" s="12"/>
      <c r="B38" s="56"/>
      <c r="D38" s="116"/>
    </row>
    <row r="39" spans="1:4" s="6" customFormat="1">
      <c r="A39" s="12"/>
      <c r="B39" s="56"/>
      <c r="D39" s="116"/>
    </row>
    <row r="40" spans="1:4" s="6" customFormat="1">
      <c r="A40" s="12"/>
      <c r="B40" s="56"/>
      <c r="D40" s="116"/>
    </row>
    <row r="41" spans="1:4" s="6" customFormat="1">
      <c r="A41" s="12"/>
      <c r="B41" s="56"/>
      <c r="D41" s="116"/>
    </row>
    <row r="42" spans="1:4" s="6" customFormat="1">
      <c r="A42" s="12"/>
      <c r="B42" s="56"/>
      <c r="D42" s="116"/>
    </row>
    <row r="43" spans="1:4" s="6" customFormat="1">
      <c r="A43" s="12"/>
      <c r="B43" s="56"/>
      <c r="D43" s="116"/>
    </row>
    <row r="44" spans="1:4" s="6" customFormat="1">
      <c r="A44" s="12"/>
      <c r="B44" s="56"/>
      <c r="D44" s="116"/>
    </row>
    <row r="45" spans="1:4" s="6" customFormat="1">
      <c r="A45" s="12"/>
      <c r="B45" s="56"/>
      <c r="D45" s="116"/>
    </row>
    <row r="46" spans="1:4" s="6" customFormat="1">
      <c r="A46" s="12"/>
      <c r="B46" s="56"/>
      <c r="D46" s="116"/>
    </row>
    <row r="47" spans="1:4" s="6" customFormat="1">
      <c r="A47" s="12"/>
      <c r="B47" s="56"/>
      <c r="D47" s="116"/>
    </row>
    <row r="48" spans="1:4" s="6" customFormat="1">
      <c r="A48" s="12"/>
      <c r="B48" s="56"/>
      <c r="D48" s="116"/>
    </row>
    <row r="49" spans="1:4" s="6" customFormat="1">
      <c r="A49" s="12"/>
      <c r="B49" s="56"/>
      <c r="D49" s="116"/>
    </row>
    <row r="50" spans="1:4" s="6" customFormat="1">
      <c r="A50" s="12"/>
      <c r="B50" s="56"/>
      <c r="D50" s="116"/>
    </row>
    <row r="51" spans="1:4" s="6" customFormat="1">
      <c r="A51" s="12"/>
      <c r="B51" s="56"/>
      <c r="D51" s="116"/>
    </row>
    <row r="52" spans="1:4" s="6" customFormat="1">
      <c r="A52" s="12"/>
      <c r="B52" s="56"/>
      <c r="D52" s="116"/>
    </row>
    <row r="53" spans="1:4" s="6" customFormat="1">
      <c r="A53" s="12"/>
      <c r="B53" s="56"/>
      <c r="D53" s="116"/>
    </row>
    <row r="54" spans="1:4" s="6" customFormat="1">
      <c r="A54" s="12"/>
      <c r="B54" s="56"/>
      <c r="D54" s="116"/>
    </row>
    <row r="55" spans="1:4" s="6" customFormat="1">
      <c r="A55" s="12"/>
      <c r="B55" s="56"/>
      <c r="D55" s="116"/>
    </row>
    <row r="56" spans="1:4" s="6" customFormat="1">
      <c r="A56" s="12"/>
      <c r="B56" s="56"/>
      <c r="D56" s="116"/>
    </row>
    <row r="57" spans="1:4" s="6" customFormat="1">
      <c r="A57" s="12"/>
      <c r="B57" s="56"/>
      <c r="D57" s="116"/>
    </row>
    <row r="58" spans="1:4" s="6" customFormat="1">
      <c r="A58" s="12"/>
      <c r="B58" s="56"/>
      <c r="D58" s="116"/>
    </row>
    <row r="59" spans="1:4" s="6" customFormat="1">
      <c r="A59" s="12"/>
      <c r="B59" s="56"/>
      <c r="D59" s="116"/>
    </row>
    <row r="60" spans="1:4" s="6" customFormat="1">
      <c r="A60" s="12"/>
      <c r="B60" s="56"/>
      <c r="D60" s="116"/>
    </row>
    <row r="61" spans="1:4" s="6" customFormat="1">
      <c r="A61" s="12"/>
      <c r="B61" s="56"/>
      <c r="D61" s="116"/>
    </row>
    <row r="62" spans="1:4" s="6" customFormat="1">
      <c r="A62" s="12"/>
      <c r="B62" s="56"/>
      <c r="D62" s="116"/>
    </row>
  </sheetData>
  <mergeCells count="1">
    <mergeCell ref="A3:F3"/>
  </mergeCells>
  <pageMargins left="0.62992125984251968" right="0.19685039370078741" top="0.98425196850393704" bottom="0.23622047244094491" header="0.39370078740157483" footer="0.19685039370078741"/>
  <pageSetup paperSize="9" scale="8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M98"/>
  <sheetViews>
    <sheetView tabSelected="1" view="pageBreakPreview" topLeftCell="A84" zoomScale="130" zoomScaleNormal="100" zoomScaleSheetLayoutView="130" workbookViewId="0">
      <selection activeCell="B96" sqref="B96"/>
    </sheetView>
  </sheetViews>
  <sheetFormatPr defaultColWidth="9.140625" defaultRowHeight="15.75"/>
  <cols>
    <col min="1" max="1" width="4.28515625" style="392" customWidth="1"/>
    <col min="2" max="2" width="51.28515625" style="7" customWidth="1"/>
    <col min="3" max="3" width="8" style="8" customWidth="1"/>
    <col min="4" max="4" width="9.42578125" style="126" customWidth="1"/>
    <col min="5" max="5" width="8" style="8" customWidth="1"/>
    <col min="6" max="6" width="14" style="8" customWidth="1"/>
    <col min="7" max="7" width="9.140625" style="10"/>
    <col min="8" max="16384" width="9.140625" style="7"/>
  </cols>
  <sheetData>
    <row r="1" spans="1:13" ht="15.75" customHeight="1">
      <c r="A1" s="258" t="s">
        <v>227</v>
      </c>
      <c r="B1" s="259" t="s">
        <v>234</v>
      </c>
      <c r="C1" s="260"/>
      <c r="D1" s="261"/>
      <c r="E1" s="260"/>
      <c r="F1" s="260"/>
    </row>
    <row r="2" spans="1:13" ht="307.5" customHeight="1">
      <c r="A2" s="262"/>
      <c r="B2" s="263" t="s">
        <v>235</v>
      </c>
      <c r="C2" s="263"/>
      <c r="D2" s="343"/>
      <c r="E2" s="264"/>
      <c r="F2" s="264"/>
    </row>
    <row r="3" spans="1:13" ht="273.75" customHeight="1">
      <c r="A3" s="262"/>
      <c r="B3" s="263" t="s">
        <v>236</v>
      </c>
      <c r="C3" s="263"/>
      <c r="D3" s="343"/>
      <c r="E3" s="264"/>
      <c r="F3" s="264"/>
      <c r="G3" s="16"/>
    </row>
    <row r="4" spans="1:13" s="15" customFormat="1" ht="82.5" customHeight="1">
      <c r="A4" s="262"/>
      <c r="B4" s="263" t="s">
        <v>237</v>
      </c>
      <c r="C4" s="263"/>
      <c r="D4" s="343"/>
      <c r="E4" s="264"/>
      <c r="F4" s="264"/>
      <c r="G4" s="202"/>
    </row>
    <row r="5" spans="1:13" s="15" customFormat="1" ht="15.95" customHeight="1">
      <c r="A5" s="265" t="s">
        <v>238</v>
      </c>
      <c r="B5" s="259" t="s">
        <v>239</v>
      </c>
      <c r="C5" s="260"/>
      <c r="D5" s="261"/>
      <c r="E5" s="260"/>
      <c r="F5" s="260"/>
      <c r="K5" s="29"/>
    </row>
    <row r="6" spans="1:13" s="15" customFormat="1" ht="15.95" customHeight="1">
      <c r="A6" s="266"/>
      <c r="B6" s="267" t="s">
        <v>240</v>
      </c>
      <c r="C6" s="268"/>
      <c r="D6" s="269"/>
      <c r="E6" s="270"/>
      <c r="F6" s="271"/>
      <c r="K6" s="29"/>
    </row>
    <row r="7" spans="1:13" s="15" customFormat="1" ht="100.5" customHeight="1">
      <c r="A7" s="272"/>
      <c r="B7" s="263" t="s">
        <v>241</v>
      </c>
      <c r="C7" s="273"/>
      <c r="D7" s="274"/>
      <c r="E7" s="275"/>
      <c r="F7" s="276"/>
      <c r="G7" s="202"/>
    </row>
    <row r="8" spans="1:13" s="15" customFormat="1" ht="307.5" customHeight="1">
      <c r="A8" s="277" t="s">
        <v>17</v>
      </c>
      <c r="B8" s="278" t="s">
        <v>370</v>
      </c>
      <c r="C8" s="273"/>
      <c r="D8" s="279"/>
      <c r="E8" s="280"/>
      <c r="F8" s="281"/>
    </row>
    <row r="9" spans="1:13" s="15" customFormat="1" ht="15.95" customHeight="1">
      <c r="A9" s="282"/>
      <c r="B9" s="278" t="s">
        <v>242</v>
      </c>
      <c r="C9" s="273"/>
      <c r="D9" s="279"/>
      <c r="E9" s="283"/>
      <c r="F9" s="276"/>
      <c r="G9" s="202"/>
      <c r="M9" s="29"/>
    </row>
    <row r="10" spans="1:13" ht="18">
      <c r="A10" s="284"/>
      <c r="B10" s="285" t="s">
        <v>243</v>
      </c>
      <c r="C10" s="286" t="s">
        <v>244</v>
      </c>
      <c r="D10" s="287">
        <v>60</v>
      </c>
      <c r="E10" s="283"/>
      <c r="F10" s="288"/>
    </row>
    <row r="11" spans="1:13" s="15" customFormat="1" ht="148.5">
      <c r="A11" s="277" t="s">
        <v>18</v>
      </c>
      <c r="B11" s="289" t="s">
        <v>245</v>
      </c>
      <c r="C11" s="273" t="s">
        <v>246</v>
      </c>
      <c r="D11" s="290">
        <v>30</v>
      </c>
      <c r="E11" s="283"/>
      <c r="F11" s="276"/>
      <c r="G11" s="16"/>
    </row>
    <row r="12" spans="1:13" s="350" customFormat="1" ht="100.5" customHeight="1">
      <c r="A12" s="277" t="s">
        <v>19</v>
      </c>
      <c r="B12" s="289" t="s">
        <v>247</v>
      </c>
      <c r="C12" s="273" t="s">
        <v>244</v>
      </c>
      <c r="D12" s="290">
        <v>4</v>
      </c>
      <c r="E12" s="283"/>
      <c r="F12" s="288"/>
      <c r="H12" s="351"/>
      <c r="I12" s="351"/>
      <c r="J12" s="351"/>
      <c r="K12" s="351"/>
      <c r="L12" s="351"/>
      <c r="M12" s="351"/>
    </row>
    <row r="13" spans="1:13" s="10" customFormat="1" ht="264">
      <c r="A13" s="277" t="s">
        <v>20</v>
      </c>
      <c r="B13" s="278" t="s">
        <v>248</v>
      </c>
      <c r="C13" s="273" t="s">
        <v>244</v>
      </c>
      <c r="D13" s="290">
        <v>15</v>
      </c>
      <c r="E13" s="283"/>
      <c r="F13" s="276"/>
      <c r="H13" s="7"/>
      <c r="I13" s="7"/>
      <c r="J13" s="7"/>
      <c r="K13" s="7"/>
      <c r="L13" s="7"/>
      <c r="M13" s="7"/>
    </row>
    <row r="14" spans="1:13" s="10" customFormat="1" ht="346.5">
      <c r="A14" s="277" t="s">
        <v>21</v>
      </c>
      <c r="B14" s="278" t="s">
        <v>249</v>
      </c>
      <c r="C14" s="273" t="s">
        <v>244</v>
      </c>
      <c r="D14" s="290">
        <v>40</v>
      </c>
      <c r="E14" s="283"/>
      <c r="F14" s="276"/>
      <c r="H14" s="7"/>
      <c r="I14" s="7"/>
      <c r="J14" s="7"/>
      <c r="K14" s="7"/>
      <c r="L14" s="7"/>
      <c r="M14" s="7"/>
    </row>
    <row r="15" spans="1:13" s="350" customFormat="1" ht="16.5">
      <c r="A15" s="291"/>
      <c r="B15" s="292" t="s">
        <v>250</v>
      </c>
      <c r="C15" s="293"/>
      <c r="D15" s="374"/>
      <c r="E15" s="294"/>
      <c r="F15" s="375">
        <f>SUM(F8:F14)</f>
        <v>0</v>
      </c>
      <c r="H15" s="351"/>
      <c r="I15" s="351"/>
      <c r="J15" s="351"/>
      <c r="K15" s="351"/>
      <c r="L15" s="351"/>
      <c r="M15" s="351"/>
    </row>
    <row r="16" spans="1:13" s="10" customFormat="1" ht="16.5">
      <c r="A16" s="303"/>
      <c r="B16" s="295"/>
      <c r="C16" s="296"/>
      <c r="D16" s="297"/>
      <c r="E16" s="298"/>
      <c r="H16" s="7"/>
      <c r="I16" s="7"/>
      <c r="J16" s="7"/>
      <c r="K16" s="7"/>
      <c r="L16" s="7"/>
      <c r="M16" s="7"/>
    </row>
    <row r="17" spans="1:13" s="10" customFormat="1" ht="16.5">
      <c r="A17" s="385"/>
      <c r="B17" s="299" t="s">
        <v>251</v>
      </c>
      <c r="C17" s="299"/>
      <c r="D17" s="344"/>
      <c r="E17" s="299"/>
      <c r="F17" s="299"/>
      <c r="H17" s="7"/>
      <c r="I17" s="7"/>
      <c r="J17" s="7"/>
      <c r="K17" s="7"/>
      <c r="L17" s="7"/>
      <c r="M17" s="7"/>
    </row>
    <row r="18" spans="1:13" s="16" customFormat="1" ht="66">
      <c r="A18" s="363" t="s">
        <v>17</v>
      </c>
      <c r="B18" s="120" t="s">
        <v>315</v>
      </c>
      <c r="C18" s="141" t="s">
        <v>252</v>
      </c>
      <c r="D18" s="252">
        <v>15</v>
      </c>
      <c r="E18" s="200"/>
      <c r="F18" s="200"/>
      <c r="H18" s="15"/>
      <c r="I18" s="15"/>
      <c r="J18" s="15"/>
      <c r="K18" s="15"/>
      <c r="L18" s="15"/>
      <c r="M18" s="15"/>
    </row>
    <row r="19" spans="1:13" s="10" customFormat="1" ht="61.5" customHeight="1">
      <c r="A19" s="363" t="s">
        <v>18</v>
      </c>
      <c r="B19" s="169" t="s">
        <v>253</v>
      </c>
      <c r="C19" s="300"/>
      <c r="D19" s="301"/>
      <c r="E19" s="200"/>
      <c r="F19" s="200"/>
      <c r="H19" s="7"/>
      <c r="I19" s="7"/>
      <c r="J19" s="7"/>
      <c r="K19" s="7"/>
      <c r="L19" s="7"/>
      <c r="M19" s="7"/>
    </row>
    <row r="20" spans="1:13" s="16" customFormat="1" ht="16.5">
      <c r="A20" s="386"/>
      <c r="B20" s="302" t="s">
        <v>254</v>
      </c>
      <c r="C20" s="141" t="s">
        <v>25</v>
      </c>
      <c r="D20" s="162">
        <v>4</v>
      </c>
      <c r="E20" s="200"/>
      <c r="F20" s="200"/>
      <c r="H20" s="15"/>
      <c r="I20" s="15"/>
      <c r="J20" s="15"/>
      <c r="K20" s="15"/>
      <c r="L20" s="15"/>
      <c r="M20" s="15"/>
    </row>
    <row r="21" spans="1:13" s="16" customFormat="1" ht="16.5">
      <c r="A21" s="386"/>
      <c r="B21" s="302" t="s">
        <v>314</v>
      </c>
      <c r="C21" s="141" t="s">
        <v>25</v>
      </c>
      <c r="D21" s="162">
        <v>4</v>
      </c>
      <c r="E21" s="200"/>
      <c r="F21" s="200"/>
      <c r="H21" s="15"/>
      <c r="I21" s="15"/>
      <c r="J21" s="15"/>
      <c r="K21" s="15"/>
      <c r="L21" s="15"/>
      <c r="M21" s="15"/>
    </row>
    <row r="22" spans="1:13" s="10" customFormat="1" ht="16.5">
      <c r="A22" s="546"/>
      <c r="B22" s="169" t="s">
        <v>255</v>
      </c>
      <c r="C22" s="141"/>
      <c r="D22" s="301"/>
      <c r="E22" s="200"/>
      <c r="F22" s="200"/>
      <c r="H22" s="7"/>
      <c r="I22" s="7"/>
      <c r="J22" s="7"/>
      <c r="K22" s="7"/>
      <c r="L22" s="7"/>
      <c r="M22" s="7"/>
    </row>
    <row r="23" spans="1:13" s="10" customFormat="1" ht="16.5">
      <c r="A23" s="546"/>
      <c r="B23" s="169" t="s">
        <v>256</v>
      </c>
      <c r="C23" s="141"/>
      <c r="D23" s="301"/>
      <c r="E23" s="200"/>
      <c r="F23" s="200"/>
      <c r="H23" s="7"/>
      <c r="I23" s="7"/>
      <c r="J23" s="7"/>
      <c r="K23" s="7"/>
      <c r="L23" s="7"/>
      <c r="M23" s="7"/>
    </row>
    <row r="24" spans="1:13" s="10" customFormat="1" ht="82.5">
      <c r="A24" s="387" t="s">
        <v>19</v>
      </c>
      <c r="B24" s="169" t="s">
        <v>257</v>
      </c>
      <c r="D24" s="303"/>
      <c r="E24" s="200"/>
      <c r="F24" s="200"/>
      <c r="H24" s="7"/>
      <c r="I24" s="7"/>
      <c r="J24" s="7"/>
      <c r="K24" s="7"/>
      <c r="L24" s="7"/>
      <c r="M24" s="7"/>
    </row>
    <row r="25" spans="1:13" s="16" customFormat="1" ht="18">
      <c r="A25" s="388"/>
      <c r="B25" s="253" t="s">
        <v>259</v>
      </c>
      <c r="C25" s="141" t="s">
        <v>252</v>
      </c>
      <c r="D25" s="252">
        <v>55</v>
      </c>
      <c r="E25" s="200"/>
      <c r="F25" s="200"/>
      <c r="H25" s="15"/>
      <c r="I25" s="15"/>
      <c r="J25" s="15"/>
      <c r="K25" s="15"/>
      <c r="L25" s="15"/>
      <c r="M25" s="15"/>
    </row>
    <row r="26" spans="1:13" s="10" customFormat="1" ht="96.75" customHeight="1">
      <c r="A26" s="389" t="s">
        <v>20</v>
      </c>
      <c r="B26" s="169" t="s">
        <v>260</v>
      </c>
      <c r="C26" s="141" t="s">
        <v>258</v>
      </c>
      <c r="D26" s="301"/>
      <c r="E26" s="255"/>
      <c r="F26" s="15"/>
      <c r="H26" s="7"/>
      <c r="I26" s="7"/>
      <c r="J26" s="7"/>
      <c r="K26" s="7"/>
      <c r="L26" s="7"/>
      <c r="M26" s="7"/>
    </row>
    <row r="27" spans="1:13" s="255" customFormat="1" ht="16.5">
      <c r="A27" s="334"/>
      <c r="B27" s="253" t="s">
        <v>261</v>
      </c>
      <c r="C27" s="141"/>
      <c r="D27" s="252">
        <v>55</v>
      </c>
      <c r="F27" s="15"/>
      <c r="G27" s="16"/>
      <c r="H27" s="15"/>
      <c r="I27" s="15"/>
      <c r="J27" s="15"/>
      <c r="K27" s="15"/>
      <c r="L27" s="15"/>
      <c r="M27" s="15"/>
    </row>
    <row r="28" spans="1:13" s="255" customFormat="1" ht="16.5">
      <c r="A28" s="334"/>
      <c r="B28" s="253" t="s">
        <v>262</v>
      </c>
      <c r="C28" s="141"/>
      <c r="D28" s="252">
        <v>7</v>
      </c>
      <c r="G28" s="16"/>
      <c r="H28" s="15"/>
      <c r="I28" s="15"/>
      <c r="J28" s="15"/>
      <c r="K28" s="15"/>
      <c r="L28" s="15"/>
      <c r="M28" s="15"/>
    </row>
    <row r="29" spans="1:13" ht="89.25" customHeight="1">
      <c r="A29" s="389" t="s">
        <v>21</v>
      </c>
      <c r="B29" s="169" t="s">
        <v>263</v>
      </c>
      <c r="C29" s="141" t="s">
        <v>258</v>
      </c>
      <c r="D29" s="301"/>
      <c r="E29" s="255"/>
      <c r="F29" s="255"/>
    </row>
    <row r="30" spans="1:13" s="15" customFormat="1" ht="16.5">
      <c r="A30" s="334"/>
      <c r="B30" s="302" t="s">
        <v>261</v>
      </c>
      <c r="C30" s="307"/>
      <c r="D30" s="162">
        <v>25</v>
      </c>
      <c r="E30" s="255"/>
      <c r="F30" s="255"/>
      <c r="G30" s="16"/>
    </row>
    <row r="31" spans="1:13" ht="66">
      <c r="A31" s="389" t="s">
        <v>22</v>
      </c>
      <c r="B31" s="169" t="s">
        <v>264</v>
      </c>
      <c r="C31" s="141" t="s">
        <v>258</v>
      </c>
      <c r="D31" s="301"/>
      <c r="E31" s="255"/>
      <c r="F31" s="255"/>
    </row>
    <row r="32" spans="1:13" s="15" customFormat="1" ht="16.5">
      <c r="A32" s="334"/>
      <c r="B32" s="169" t="s">
        <v>265</v>
      </c>
      <c r="C32" s="304"/>
      <c r="D32" s="162">
        <f>D27+D30</f>
        <v>80</v>
      </c>
      <c r="E32" s="255"/>
      <c r="F32" s="255"/>
      <c r="G32" s="16"/>
    </row>
    <row r="33" spans="1:7" s="15" customFormat="1" ht="16.5">
      <c r="A33" s="334"/>
      <c r="B33" s="302" t="s">
        <v>266</v>
      </c>
      <c r="C33" s="141"/>
      <c r="D33" s="162">
        <f>D28</f>
        <v>7</v>
      </c>
      <c r="E33" s="255"/>
      <c r="F33" s="255"/>
      <c r="G33" s="16"/>
    </row>
    <row r="34" spans="1:7" s="15" customFormat="1" ht="33">
      <c r="A34" s="389" t="s">
        <v>23</v>
      </c>
      <c r="B34" s="352" t="s">
        <v>267</v>
      </c>
      <c r="C34" s="353" t="s">
        <v>268</v>
      </c>
      <c r="D34" s="354">
        <v>1</v>
      </c>
      <c r="E34" s="255"/>
      <c r="F34" s="255"/>
      <c r="G34" s="16"/>
    </row>
    <row r="35" spans="1:7" ht="231">
      <c r="A35" s="389" t="s">
        <v>24</v>
      </c>
      <c r="B35" s="309" t="s">
        <v>269</v>
      </c>
      <c r="C35" s="255"/>
      <c r="D35" s="346"/>
      <c r="E35" s="255"/>
      <c r="F35" s="255"/>
    </row>
    <row r="36" spans="1:7" s="15" customFormat="1" ht="33">
      <c r="A36" s="334"/>
      <c r="B36" s="309" t="s">
        <v>270</v>
      </c>
      <c r="C36" s="141" t="s">
        <v>32</v>
      </c>
      <c r="D36" s="310">
        <f>D25+D27+D28+D30+D32+D33</f>
        <v>229</v>
      </c>
      <c r="E36" s="255"/>
      <c r="F36" s="255"/>
      <c r="G36" s="16"/>
    </row>
    <row r="37" spans="1:7" ht="178.5" customHeight="1">
      <c r="A37" s="389" t="s">
        <v>0</v>
      </c>
      <c r="B37" s="309" t="s">
        <v>271</v>
      </c>
      <c r="C37" s="141" t="s">
        <v>272</v>
      </c>
      <c r="D37" s="345"/>
      <c r="E37" s="255"/>
      <c r="F37" s="255"/>
    </row>
    <row r="38" spans="1:7" ht="33">
      <c r="A38" s="389" t="s">
        <v>36</v>
      </c>
      <c r="B38" s="169" t="s">
        <v>273</v>
      </c>
      <c r="C38" s="141" t="s">
        <v>272</v>
      </c>
      <c r="D38" s="303"/>
      <c r="E38" s="255"/>
      <c r="F38" s="255"/>
    </row>
    <row r="39" spans="1:7" s="351" customFormat="1" ht="16.5">
      <c r="A39" s="376"/>
      <c r="B39" s="377" t="s">
        <v>363</v>
      </c>
      <c r="C39" s="260"/>
      <c r="D39" s="378"/>
      <c r="E39" s="260"/>
      <c r="F39" s="364">
        <f>SUM(F18:F38)</f>
        <v>0</v>
      </c>
      <c r="G39" s="350"/>
    </row>
    <row r="40" spans="1:7" ht="16.5">
      <c r="A40" s="311"/>
      <c r="B40" s="312"/>
      <c r="C40" s="313"/>
      <c r="D40" s="314"/>
      <c r="E40" s="313"/>
      <c r="F40" s="313"/>
    </row>
    <row r="41" spans="1:7" ht="16.5">
      <c r="A41" s="265" t="s">
        <v>274</v>
      </c>
      <c r="B41" s="259" t="s">
        <v>275</v>
      </c>
      <c r="C41" s="315"/>
      <c r="D41" s="261"/>
      <c r="E41" s="315"/>
      <c r="F41" s="315"/>
    </row>
    <row r="42" spans="1:7" ht="16.5">
      <c r="A42" s="316"/>
      <c r="B42" s="267" t="s">
        <v>276</v>
      </c>
      <c r="C42" s="268"/>
      <c r="D42" s="347"/>
      <c r="E42" s="317"/>
      <c r="F42" s="315"/>
    </row>
    <row r="43" spans="1:7" ht="149.25" customHeight="1">
      <c r="A43" s="318"/>
      <c r="B43" s="263" t="s">
        <v>277</v>
      </c>
      <c r="C43" s="273"/>
      <c r="D43" s="279"/>
      <c r="E43" s="319"/>
      <c r="F43" s="313"/>
    </row>
    <row r="44" spans="1:7" ht="409.5">
      <c r="A44" s="320" t="s">
        <v>17</v>
      </c>
      <c r="B44" s="263" t="s">
        <v>278</v>
      </c>
      <c r="C44" s="273"/>
      <c r="D44" s="274"/>
      <c r="E44" s="319"/>
      <c r="F44" s="313"/>
    </row>
    <row r="45" spans="1:7" ht="16.5">
      <c r="A45" s="321"/>
      <c r="B45" s="263" t="s">
        <v>242</v>
      </c>
      <c r="C45" s="273"/>
      <c r="D45" s="274"/>
      <c r="E45" s="319"/>
      <c r="F45" s="313"/>
    </row>
    <row r="46" spans="1:7" s="351" customFormat="1" ht="18">
      <c r="A46" s="321"/>
      <c r="B46" s="285" t="s">
        <v>243</v>
      </c>
      <c r="C46" s="263" t="s">
        <v>244</v>
      </c>
      <c r="D46" s="263">
        <v>120</v>
      </c>
      <c r="E46" s="355"/>
      <c r="F46" s="264"/>
      <c r="G46" s="350"/>
    </row>
    <row r="47" spans="1:7" s="351" customFormat="1" ht="148.5">
      <c r="A47" s="320" t="s">
        <v>18</v>
      </c>
      <c r="B47" s="289" t="s">
        <v>279</v>
      </c>
      <c r="C47" s="322" t="s">
        <v>27</v>
      </c>
      <c r="D47" s="322">
        <v>60</v>
      </c>
      <c r="E47" s="355"/>
      <c r="F47" s="264"/>
      <c r="G47" s="350"/>
    </row>
    <row r="48" spans="1:7" ht="181.5">
      <c r="A48" s="320" t="s">
        <v>19</v>
      </c>
      <c r="B48" s="289" t="s">
        <v>280</v>
      </c>
      <c r="C48" s="273" t="s">
        <v>26</v>
      </c>
      <c r="D48" s="324">
        <v>7</v>
      </c>
      <c r="E48" s="319"/>
      <c r="F48" s="313"/>
    </row>
    <row r="49" spans="1:7" s="351" customFormat="1" ht="207" customHeight="1">
      <c r="A49" s="320" t="s">
        <v>20</v>
      </c>
      <c r="B49" s="278" t="s">
        <v>281</v>
      </c>
      <c r="C49" s="357"/>
      <c r="D49" s="357"/>
      <c r="E49" s="355"/>
      <c r="F49" s="264"/>
      <c r="G49" s="350"/>
    </row>
    <row r="50" spans="1:7" s="351" customFormat="1" ht="264">
      <c r="A50" s="356"/>
      <c r="B50" s="325" t="s">
        <v>282</v>
      </c>
      <c r="C50" s="273" t="s">
        <v>26</v>
      </c>
      <c r="D50" s="290">
        <v>70</v>
      </c>
      <c r="E50" s="355"/>
      <c r="F50" s="264"/>
      <c r="G50" s="350"/>
    </row>
    <row r="51" spans="1:7" s="351" customFormat="1" ht="243" customHeight="1">
      <c r="A51" s="320" t="s">
        <v>21</v>
      </c>
      <c r="B51" s="278" t="s">
        <v>283</v>
      </c>
      <c r="C51" s="273" t="s">
        <v>26</v>
      </c>
      <c r="D51" s="290">
        <v>70</v>
      </c>
      <c r="E51" s="355"/>
      <c r="F51" s="264"/>
      <c r="G51" s="350"/>
    </row>
    <row r="52" spans="1:7" ht="33">
      <c r="A52" s="320" t="s">
        <v>22</v>
      </c>
      <c r="B52" s="308" t="s">
        <v>267</v>
      </c>
      <c r="C52" s="273" t="s">
        <v>268</v>
      </c>
      <c r="D52" s="290">
        <v>1</v>
      </c>
      <c r="E52" s="319"/>
      <c r="F52" s="313"/>
    </row>
    <row r="53" spans="1:7" ht="16.5">
      <c r="A53" s="379"/>
      <c r="B53" s="267" t="s">
        <v>364</v>
      </c>
      <c r="C53" s="317"/>
      <c r="D53" s="380"/>
      <c r="E53" s="317"/>
      <c r="F53" s="315"/>
    </row>
    <row r="54" spans="1:7" ht="16.5">
      <c r="A54" s="326"/>
      <c r="B54" s="327"/>
      <c r="C54" s="319"/>
      <c r="D54" s="328"/>
      <c r="E54" s="319"/>
      <c r="F54" s="313"/>
    </row>
    <row r="55" spans="1:7" ht="16.5">
      <c r="A55" s="547" t="s">
        <v>284</v>
      </c>
      <c r="B55" s="547"/>
      <c r="C55" s="547"/>
      <c r="D55" s="547"/>
      <c r="E55" s="547"/>
      <c r="F55" s="547"/>
    </row>
    <row r="56" spans="1:7" ht="75.75" customHeight="1">
      <c r="A56" s="389" t="s">
        <v>17</v>
      </c>
      <c r="B56" s="169" t="s">
        <v>317</v>
      </c>
      <c r="C56" s="156" t="s">
        <v>258</v>
      </c>
      <c r="D56" s="329"/>
      <c r="E56" s="330"/>
    </row>
    <row r="57" spans="1:7" s="15" customFormat="1" ht="16.5">
      <c r="A57" s="332"/>
      <c r="B57" s="253" t="s">
        <v>285</v>
      </c>
      <c r="C57" s="255"/>
      <c r="D57" s="252">
        <v>60</v>
      </c>
      <c r="E57" s="331"/>
      <c r="F57" s="255"/>
      <c r="G57" s="16"/>
    </row>
    <row r="58" spans="1:7" s="351" customFormat="1" ht="16.5">
      <c r="A58" s="334"/>
      <c r="B58" s="302" t="s">
        <v>286</v>
      </c>
      <c r="C58" s="156"/>
      <c r="D58" s="162">
        <v>35</v>
      </c>
      <c r="E58" s="335"/>
      <c r="F58" s="333"/>
      <c r="G58" s="350"/>
    </row>
    <row r="59" spans="1:7" s="351" customFormat="1" ht="16.5">
      <c r="A59" s="334"/>
      <c r="B59" s="302" t="s">
        <v>316</v>
      </c>
      <c r="C59" s="156"/>
      <c r="D59" s="162">
        <v>32</v>
      </c>
      <c r="E59" s="335"/>
      <c r="F59" s="333"/>
      <c r="G59" s="350"/>
    </row>
    <row r="60" spans="1:7" ht="88.5" customHeight="1">
      <c r="A60" s="389" t="s">
        <v>18</v>
      </c>
      <c r="B60" s="169" t="s">
        <v>289</v>
      </c>
      <c r="C60" s="156" t="s">
        <v>231</v>
      </c>
      <c r="D60" s="348"/>
    </row>
    <row r="61" spans="1:7" ht="16.5">
      <c r="A61" s="334"/>
      <c r="B61" s="336" t="s">
        <v>287</v>
      </c>
      <c r="C61" s="330"/>
      <c r="D61" s="348"/>
    </row>
    <row r="62" spans="1:7" s="15" customFormat="1" ht="16.5">
      <c r="A62" s="334"/>
      <c r="B62" s="302" t="s">
        <v>319</v>
      </c>
      <c r="C62" s="330"/>
      <c r="D62" s="337">
        <v>4</v>
      </c>
      <c r="E62" s="255"/>
      <c r="F62" s="255"/>
      <c r="G62" s="16"/>
    </row>
    <row r="63" spans="1:7" s="15" customFormat="1" ht="16.5">
      <c r="A63" s="334"/>
      <c r="B63" s="302" t="s">
        <v>318</v>
      </c>
      <c r="C63" s="330"/>
      <c r="D63" s="337">
        <v>4</v>
      </c>
      <c r="E63" s="255"/>
      <c r="F63" s="255"/>
      <c r="G63" s="16"/>
    </row>
    <row r="64" spans="1:7" s="15" customFormat="1" ht="16.5">
      <c r="A64" s="334"/>
      <c r="B64" s="253" t="s">
        <v>321</v>
      </c>
      <c r="C64" s="49"/>
      <c r="D64" s="358">
        <v>3</v>
      </c>
      <c r="E64" s="255"/>
      <c r="F64" s="255"/>
      <c r="G64" s="16"/>
    </row>
    <row r="65" spans="1:7" s="15" customFormat="1" ht="16.5">
      <c r="A65" s="334"/>
      <c r="B65" s="253" t="s">
        <v>320</v>
      </c>
      <c r="C65" s="49"/>
      <c r="D65" s="358">
        <v>1</v>
      </c>
      <c r="E65" s="255"/>
      <c r="F65" s="255"/>
      <c r="G65" s="16"/>
    </row>
    <row r="66" spans="1:7" ht="16.5">
      <c r="A66" s="334"/>
      <c r="B66" s="336" t="s">
        <v>288</v>
      </c>
      <c r="C66" s="330"/>
      <c r="D66" s="314"/>
    </row>
    <row r="67" spans="1:7" s="15" customFormat="1" ht="16.5">
      <c r="A67" s="334"/>
      <c r="B67" s="302" t="s">
        <v>322</v>
      </c>
      <c r="C67" s="330"/>
      <c r="D67" s="337">
        <v>15</v>
      </c>
      <c r="E67" s="255"/>
      <c r="F67" s="255"/>
      <c r="G67" s="16"/>
    </row>
    <row r="68" spans="1:7" ht="16.5">
      <c r="A68" s="334"/>
      <c r="B68" s="302" t="s">
        <v>291</v>
      </c>
      <c r="C68" s="156"/>
      <c r="D68" s="337">
        <v>35</v>
      </c>
    </row>
    <row r="69" spans="1:7" ht="16.5">
      <c r="A69" s="334"/>
      <c r="B69" s="336" t="s">
        <v>323</v>
      </c>
      <c r="C69" s="156"/>
      <c r="D69" s="337"/>
    </row>
    <row r="70" spans="1:7" s="15" customFormat="1" ht="18">
      <c r="A70" s="334"/>
      <c r="B70" s="253" t="s">
        <v>290</v>
      </c>
      <c r="C70" s="141" t="s">
        <v>252</v>
      </c>
      <c r="D70" s="252">
        <v>25</v>
      </c>
      <c r="F70" s="255"/>
      <c r="G70" s="16"/>
    </row>
    <row r="71" spans="1:7" ht="16.5">
      <c r="A71" s="334"/>
      <c r="B71" s="336" t="s">
        <v>292</v>
      </c>
      <c r="C71" s="330"/>
      <c r="D71" s="348"/>
      <c r="E71" s="7"/>
    </row>
    <row r="72" spans="1:7" s="15" customFormat="1" ht="16.5">
      <c r="A72" s="334"/>
      <c r="B72" s="253" t="s">
        <v>293</v>
      </c>
      <c r="C72" s="141" t="s">
        <v>231</v>
      </c>
      <c r="D72" s="252">
        <v>4</v>
      </c>
      <c r="F72" s="255"/>
      <c r="G72" s="16"/>
    </row>
    <row r="73" spans="1:7" s="15" customFormat="1" ht="16.5">
      <c r="A73" s="334"/>
      <c r="B73" s="253" t="s">
        <v>294</v>
      </c>
      <c r="C73" s="141" t="s">
        <v>231</v>
      </c>
      <c r="D73" s="252">
        <v>11</v>
      </c>
      <c r="F73" s="255"/>
      <c r="G73" s="16"/>
    </row>
    <row r="74" spans="1:7" s="15" customFormat="1" ht="16.5">
      <c r="A74" s="334"/>
      <c r="B74" s="120" t="s">
        <v>295</v>
      </c>
      <c r="C74" s="141" t="s">
        <v>231</v>
      </c>
      <c r="D74" s="252">
        <v>9</v>
      </c>
      <c r="F74" s="255"/>
      <c r="G74" s="16"/>
    </row>
    <row r="75" spans="1:7" ht="16.5">
      <c r="A75" s="334"/>
      <c r="B75" s="169" t="s">
        <v>296</v>
      </c>
      <c r="C75" s="156"/>
      <c r="D75" s="303"/>
      <c r="E75" s="7"/>
    </row>
    <row r="76" spans="1:7" ht="33">
      <c r="A76" s="389" t="s">
        <v>19</v>
      </c>
      <c r="B76" s="169" t="s">
        <v>297</v>
      </c>
      <c r="C76" s="330"/>
      <c r="D76" s="348"/>
      <c r="E76" s="7"/>
    </row>
    <row r="77" spans="1:7" s="15" customFormat="1" ht="16.5">
      <c r="A77" s="334"/>
      <c r="B77" s="253" t="s">
        <v>298</v>
      </c>
      <c r="C77" s="141" t="s">
        <v>231</v>
      </c>
      <c r="D77" s="252">
        <v>4</v>
      </c>
      <c r="F77" s="255"/>
      <c r="G77" s="16"/>
    </row>
    <row r="78" spans="1:7" s="15" customFormat="1" ht="76.5" customHeight="1">
      <c r="A78" s="389" t="s">
        <v>20</v>
      </c>
      <c r="B78" s="120" t="s">
        <v>299</v>
      </c>
      <c r="C78" s="141" t="s">
        <v>231</v>
      </c>
      <c r="D78" s="252">
        <v>4</v>
      </c>
      <c r="F78" s="255"/>
      <c r="G78" s="16"/>
    </row>
    <row r="79" spans="1:7" s="15" customFormat="1" ht="49.5">
      <c r="A79" s="389" t="s">
        <v>21</v>
      </c>
      <c r="B79" s="120" t="s">
        <v>300</v>
      </c>
      <c r="C79" s="359" t="s">
        <v>231</v>
      </c>
      <c r="D79" s="252">
        <v>4</v>
      </c>
      <c r="E79" s="141"/>
      <c r="F79" s="255"/>
      <c r="G79" s="16"/>
    </row>
    <row r="80" spans="1:7" s="15" customFormat="1" ht="69.75" customHeight="1">
      <c r="A80" s="389" t="s">
        <v>22</v>
      </c>
      <c r="B80" s="120" t="s">
        <v>301</v>
      </c>
      <c r="C80" s="141" t="s">
        <v>302</v>
      </c>
      <c r="D80" s="252">
        <v>1</v>
      </c>
      <c r="E80" s="141"/>
      <c r="F80" s="255"/>
      <c r="G80" s="16"/>
    </row>
    <row r="81" spans="1:7" s="15" customFormat="1" ht="80.25" customHeight="1">
      <c r="A81" s="389" t="s">
        <v>23</v>
      </c>
      <c r="B81" s="120" t="s">
        <v>303</v>
      </c>
      <c r="C81" s="141" t="s">
        <v>304</v>
      </c>
      <c r="D81" s="252">
        <v>10</v>
      </c>
      <c r="E81" s="141"/>
      <c r="F81" s="255"/>
      <c r="G81" s="16"/>
    </row>
    <row r="82" spans="1:7" ht="115.5">
      <c r="A82" s="389" t="s">
        <v>24</v>
      </c>
      <c r="B82" s="169" t="s">
        <v>324</v>
      </c>
      <c r="C82" s="156" t="s">
        <v>231</v>
      </c>
      <c r="D82" s="303"/>
      <c r="E82" s="156"/>
    </row>
    <row r="83" spans="1:7" s="15" customFormat="1" ht="16.5">
      <c r="A83" s="334"/>
      <c r="B83" s="120" t="s">
        <v>305</v>
      </c>
      <c r="C83" s="141"/>
      <c r="D83" s="252">
        <v>4</v>
      </c>
      <c r="E83" s="141"/>
      <c r="F83" s="255"/>
      <c r="G83" s="16"/>
    </row>
    <row r="84" spans="1:7" s="15" customFormat="1" ht="140.25" customHeight="1">
      <c r="A84" s="389" t="s">
        <v>0</v>
      </c>
      <c r="B84" s="120" t="s">
        <v>325</v>
      </c>
      <c r="C84" s="141" t="s">
        <v>231</v>
      </c>
      <c r="D84" s="252">
        <v>4</v>
      </c>
      <c r="E84" s="141"/>
      <c r="F84" s="255"/>
      <c r="G84" s="16"/>
    </row>
    <row r="85" spans="1:7" s="15" customFormat="1" ht="16.5">
      <c r="A85" s="334"/>
      <c r="B85" s="120" t="s">
        <v>306</v>
      </c>
      <c r="C85" s="141" t="s">
        <v>26</v>
      </c>
      <c r="D85" s="252">
        <v>1</v>
      </c>
      <c r="E85" s="141"/>
      <c r="F85" s="255"/>
      <c r="G85" s="16"/>
    </row>
    <row r="86" spans="1:7" s="15" customFormat="1" ht="16.5">
      <c r="A86" s="334"/>
      <c r="B86" s="120" t="s">
        <v>307</v>
      </c>
      <c r="C86" s="141" t="s">
        <v>26</v>
      </c>
      <c r="D86" s="252">
        <v>2</v>
      </c>
      <c r="E86" s="141"/>
      <c r="F86" s="255"/>
      <c r="G86" s="16"/>
    </row>
    <row r="87" spans="1:7" s="15" customFormat="1" ht="63" customHeight="1">
      <c r="A87" s="389" t="s">
        <v>36</v>
      </c>
      <c r="B87" s="120" t="s">
        <v>308</v>
      </c>
      <c r="C87" s="141" t="s">
        <v>32</v>
      </c>
      <c r="D87" s="252">
        <v>21</v>
      </c>
      <c r="E87" s="141"/>
      <c r="F87" s="255"/>
      <c r="G87" s="16"/>
    </row>
    <row r="88" spans="1:7" s="15" customFormat="1" ht="41.25" customHeight="1">
      <c r="A88" s="389" t="s">
        <v>94</v>
      </c>
      <c r="B88" s="120" t="s">
        <v>326</v>
      </c>
      <c r="C88" s="141" t="s">
        <v>231</v>
      </c>
      <c r="D88" s="141">
        <v>2</v>
      </c>
      <c r="E88" s="252"/>
      <c r="F88" s="255"/>
      <c r="G88" s="16"/>
    </row>
    <row r="89" spans="1:7" ht="49.5">
      <c r="A89" s="339" t="s">
        <v>37</v>
      </c>
      <c r="B89" s="169" t="s">
        <v>309</v>
      </c>
      <c r="C89" s="156" t="s">
        <v>302</v>
      </c>
      <c r="D89" s="303"/>
      <c r="E89" s="156"/>
    </row>
    <row r="90" spans="1:7" ht="16.5">
      <c r="A90" s="340" t="s">
        <v>310</v>
      </c>
      <c r="B90" s="340"/>
      <c r="C90" s="340"/>
      <c r="D90" s="349"/>
      <c r="E90" s="340"/>
      <c r="F90" s="373">
        <f>SUM(F57:F89)</f>
        <v>0</v>
      </c>
    </row>
    <row r="91" spans="1:7" ht="16.5">
      <c r="A91" s="311"/>
      <c r="B91" s="312"/>
      <c r="C91" s="313"/>
      <c r="D91" s="314"/>
      <c r="E91" s="313"/>
      <c r="F91" s="313"/>
    </row>
    <row r="92" spans="1:7" ht="16.5">
      <c r="A92" s="547" t="s">
        <v>311</v>
      </c>
      <c r="B92" s="547"/>
      <c r="C92" s="547"/>
      <c r="D92" s="547"/>
      <c r="E92" s="547"/>
      <c r="F92" s="547"/>
    </row>
    <row r="93" spans="1:7" s="15" customFormat="1" ht="18">
      <c r="A93" s="341" t="s">
        <v>17</v>
      </c>
      <c r="B93" s="289" t="s">
        <v>327</v>
      </c>
      <c r="C93" s="342" t="s">
        <v>312</v>
      </c>
      <c r="D93" s="290">
        <v>1</v>
      </c>
      <c r="E93" s="264"/>
      <c r="F93" s="264"/>
      <c r="G93" s="16"/>
    </row>
    <row r="94" spans="1:7" s="15" customFormat="1" ht="54.75" customHeight="1">
      <c r="A94" s="341" t="s">
        <v>18</v>
      </c>
      <c r="B94" s="289" t="s">
        <v>328</v>
      </c>
      <c r="C94" s="342" t="s">
        <v>312</v>
      </c>
      <c r="D94" s="290">
        <v>1</v>
      </c>
      <c r="E94" s="264"/>
      <c r="F94" s="264"/>
      <c r="G94" s="16"/>
    </row>
    <row r="95" spans="1:7" ht="16.5">
      <c r="A95" s="340" t="s">
        <v>313</v>
      </c>
      <c r="B95" s="340"/>
      <c r="C95" s="340"/>
      <c r="D95" s="349"/>
      <c r="E95" s="340"/>
      <c r="F95" s="373">
        <f>SUM(F93:F94)</f>
        <v>0</v>
      </c>
    </row>
    <row r="96" spans="1:7" s="15" customFormat="1">
      <c r="A96" s="390"/>
      <c r="C96" s="255"/>
      <c r="D96" s="255"/>
      <c r="E96" s="255"/>
      <c r="G96" s="16"/>
    </row>
    <row r="97" spans="1:6" ht="16.5">
      <c r="A97" s="258" t="s">
        <v>227</v>
      </c>
      <c r="B97" s="259" t="s">
        <v>234</v>
      </c>
      <c r="C97" s="260"/>
      <c r="D97" s="372" t="s">
        <v>16</v>
      </c>
      <c r="E97" s="260"/>
      <c r="F97" s="394">
        <f>F95+F90+F39+F15+F53</f>
        <v>0</v>
      </c>
    </row>
    <row r="98" spans="1:6" ht="15.95" customHeight="1">
      <c r="A98" s="391"/>
      <c r="C98" s="7"/>
      <c r="D98" s="7"/>
      <c r="E98" s="7"/>
      <c r="F98" s="7"/>
    </row>
  </sheetData>
  <mergeCells count="3">
    <mergeCell ref="A22:A23"/>
    <mergeCell ref="A55:F55"/>
    <mergeCell ref="A92:F92"/>
  </mergeCells>
  <pageMargins left="0.62992125984251968" right="0.19685039370078741" top="0.98425196850393704" bottom="0.23622047244094491" header="0.39370078740157483"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M32"/>
  <sheetViews>
    <sheetView view="pageBreakPreview" topLeftCell="A6" zoomScale="90" zoomScaleNormal="100" zoomScaleSheetLayoutView="90" workbookViewId="0">
      <selection activeCell="F12" sqref="F12"/>
    </sheetView>
  </sheetViews>
  <sheetFormatPr defaultColWidth="9.140625" defaultRowHeight="15.75"/>
  <cols>
    <col min="1" max="1" width="5.28515625" style="11" customWidth="1"/>
    <col min="2" max="2" width="51.28515625" style="7" customWidth="1"/>
    <col min="3" max="3" width="8" style="8" customWidth="1"/>
    <col min="4" max="4" width="9.42578125" style="126" customWidth="1"/>
    <col min="5" max="5" width="8" style="8" customWidth="1"/>
    <col min="6" max="6" width="14" style="8" customWidth="1"/>
    <col min="7" max="7" width="9.140625" style="10"/>
    <col min="8" max="16384" width="9.140625" style="7"/>
  </cols>
  <sheetData>
    <row r="1" spans="1:13" ht="15.75" customHeight="1">
      <c r="A1" s="82" t="s">
        <v>227</v>
      </c>
      <c r="B1" s="80" t="s">
        <v>226</v>
      </c>
      <c r="C1" s="83"/>
      <c r="D1" s="83"/>
      <c r="E1" s="83"/>
      <c r="F1" s="83"/>
    </row>
    <row r="2" spans="1:13" ht="12.75" customHeight="1" thickBot="1">
      <c r="A2" s="54"/>
      <c r="B2" s="55"/>
      <c r="C2" s="21"/>
      <c r="D2" s="21"/>
      <c r="E2" s="21"/>
      <c r="F2" s="21"/>
    </row>
    <row r="3" spans="1:13" ht="17.100000000000001" customHeight="1" thickBot="1">
      <c r="A3" s="239"/>
      <c r="B3" s="236" t="s">
        <v>215</v>
      </c>
      <c r="C3" s="236" t="s">
        <v>216</v>
      </c>
      <c r="D3" s="254" t="s">
        <v>217</v>
      </c>
      <c r="E3" s="237" t="s">
        <v>218</v>
      </c>
      <c r="F3" s="238" t="s">
        <v>219</v>
      </c>
      <c r="G3" s="16"/>
    </row>
    <row r="4" spans="1:13" s="15" customFormat="1" ht="86.25" customHeight="1">
      <c r="A4" s="199" t="s">
        <v>17</v>
      </c>
      <c r="B4" s="201" t="s">
        <v>228</v>
      </c>
      <c r="C4" s="200" t="s">
        <v>229</v>
      </c>
      <c r="D4" s="255">
        <v>1</v>
      </c>
      <c r="E4" s="200"/>
      <c r="F4" s="200">
        <f>D4*E4</f>
        <v>0</v>
      </c>
      <c r="G4" s="202"/>
    </row>
    <row r="5" spans="1:13" s="15" customFormat="1" ht="63.75" customHeight="1">
      <c r="A5" s="203" t="s">
        <v>18</v>
      </c>
      <c r="B5" s="201" t="s">
        <v>230</v>
      </c>
      <c r="C5" s="200" t="s">
        <v>229</v>
      </c>
      <c r="D5" s="255">
        <v>1</v>
      </c>
      <c r="E5" s="200"/>
      <c r="F5" s="200">
        <f t="shared" ref="F5:F10" si="0">D5*E5</f>
        <v>0</v>
      </c>
      <c r="K5" s="29"/>
    </row>
    <row r="6" spans="1:13" s="15" customFormat="1" ht="106.5" customHeight="1">
      <c r="A6" s="199" t="s">
        <v>19</v>
      </c>
      <c r="B6" s="134" t="s">
        <v>331</v>
      </c>
      <c r="C6" s="200" t="s">
        <v>26</v>
      </c>
      <c r="D6" s="257">
        <v>2</v>
      </c>
      <c r="E6" s="200"/>
      <c r="F6" s="200">
        <f t="shared" si="0"/>
        <v>0</v>
      </c>
      <c r="K6" s="29"/>
    </row>
    <row r="7" spans="1:13" s="15" customFormat="1" ht="152.25" customHeight="1">
      <c r="A7" s="203" t="s">
        <v>20</v>
      </c>
      <c r="B7" s="134" t="s">
        <v>330</v>
      </c>
      <c r="C7" s="200" t="s">
        <v>26</v>
      </c>
      <c r="D7" s="257">
        <v>120</v>
      </c>
      <c r="E7" s="200"/>
      <c r="F7" s="200">
        <f t="shared" si="0"/>
        <v>0</v>
      </c>
      <c r="G7" s="202"/>
    </row>
    <row r="8" spans="1:13" s="15" customFormat="1" ht="75.75" customHeight="1">
      <c r="A8" s="203" t="s">
        <v>21</v>
      </c>
      <c r="B8" s="134" t="s">
        <v>232</v>
      </c>
      <c r="C8" s="200" t="s">
        <v>26</v>
      </c>
      <c r="D8" s="255">
        <v>70</v>
      </c>
      <c r="E8" s="200"/>
      <c r="F8" s="200">
        <f t="shared" si="0"/>
        <v>0</v>
      </c>
    </row>
    <row r="9" spans="1:13" s="15" customFormat="1" ht="115.5" customHeight="1">
      <c r="A9" s="203"/>
      <c r="B9" s="134" t="s">
        <v>329</v>
      </c>
      <c r="C9" s="200"/>
      <c r="D9" s="255"/>
      <c r="E9" s="200"/>
      <c r="F9" s="200"/>
    </row>
    <row r="10" spans="1:13" s="15" customFormat="1" ht="59.25" customHeight="1">
      <c r="A10" s="199" t="s">
        <v>22</v>
      </c>
      <c r="B10" s="118" t="s">
        <v>233</v>
      </c>
      <c r="C10" s="200" t="s">
        <v>27</v>
      </c>
      <c r="D10" s="255">
        <v>212</v>
      </c>
      <c r="E10" s="200"/>
      <c r="F10" s="200">
        <f t="shared" si="0"/>
        <v>0</v>
      </c>
      <c r="G10" s="202"/>
      <c r="M10" s="29"/>
    </row>
    <row r="11" spans="1:13">
      <c r="B11" s="113"/>
      <c r="D11" s="256"/>
    </row>
    <row r="12" spans="1:13" s="15" customFormat="1" ht="16.5">
      <c r="A12" s="82" t="s">
        <v>227</v>
      </c>
      <c r="B12" s="80" t="s">
        <v>226</v>
      </c>
      <c r="C12" s="81"/>
      <c r="D12" s="81" t="s">
        <v>16</v>
      </c>
      <c r="E12" s="81"/>
      <c r="F12" s="81">
        <f>SUM(F4:F10)</f>
        <v>0</v>
      </c>
      <c r="G12" s="16"/>
    </row>
    <row r="13" spans="1:13" s="10" customFormat="1">
      <c r="A13" s="7"/>
      <c r="B13" s="113"/>
      <c r="C13" s="7"/>
      <c r="D13" s="256"/>
      <c r="E13" s="7"/>
      <c r="F13" s="7"/>
      <c r="H13" s="7"/>
      <c r="I13" s="7"/>
      <c r="J13" s="7"/>
      <c r="K13" s="7"/>
      <c r="L13" s="7"/>
      <c r="M13" s="7"/>
    </row>
    <row r="14" spans="1:13" s="10" customFormat="1">
      <c r="A14" s="11"/>
      <c r="B14" s="113"/>
      <c r="C14" s="8"/>
      <c r="D14" s="126"/>
      <c r="E14" s="8"/>
      <c r="F14" s="8"/>
      <c r="H14" s="7"/>
      <c r="I14" s="7"/>
      <c r="J14" s="7"/>
      <c r="K14" s="7"/>
      <c r="L14" s="7"/>
      <c r="M14" s="7"/>
    </row>
    <row r="15" spans="1:13" s="10" customFormat="1">
      <c r="A15" s="11"/>
      <c r="B15" s="113"/>
      <c r="C15" s="8"/>
      <c r="D15" s="126"/>
      <c r="E15" s="8"/>
      <c r="F15" s="8"/>
      <c r="H15" s="7"/>
      <c r="I15" s="7"/>
      <c r="J15" s="7"/>
      <c r="K15" s="7"/>
      <c r="L15" s="7"/>
      <c r="M15" s="7"/>
    </row>
    <row r="16" spans="1:13" s="10" customFormat="1">
      <c r="A16" s="11"/>
      <c r="B16" s="113"/>
      <c r="C16" s="8"/>
      <c r="D16" s="126"/>
      <c r="E16" s="8"/>
      <c r="F16" s="8"/>
      <c r="H16" s="7"/>
      <c r="I16" s="7"/>
      <c r="J16" s="7"/>
      <c r="K16" s="7"/>
      <c r="L16" s="7"/>
      <c r="M16" s="7"/>
    </row>
    <row r="17" spans="1:13" s="10" customFormat="1">
      <c r="A17" s="11"/>
      <c r="B17" s="113"/>
      <c r="C17" s="8"/>
      <c r="D17" s="126"/>
      <c r="E17" s="8"/>
      <c r="F17" s="8"/>
      <c r="H17" s="7"/>
      <c r="I17" s="7"/>
      <c r="J17" s="7"/>
      <c r="K17" s="7"/>
      <c r="L17" s="7"/>
      <c r="M17" s="7"/>
    </row>
    <row r="18" spans="1:13" s="10" customFormat="1">
      <c r="A18" s="11"/>
      <c r="B18" s="113"/>
      <c r="C18" s="8"/>
      <c r="D18" s="126"/>
      <c r="E18" s="8"/>
      <c r="F18" s="8"/>
      <c r="H18" s="7"/>
      <c r="I18" s="7"/>
      <c r="J18" s="7"/>
      <c r="K18" s="7"/>
      <c r="L18" s="7"/>
      <c r="M18" s="7"/>
    </row>
    <row r="19" spans="1:13" s="10" customFormat="1">
      <c r="A19" s="11"/>
      <c r="B19" s="113"/>
      <c r="C19" s="8"/>
      <c r="D19" s="126"/>
      <c r="E19" s="8"/>
      <c r="F19" s="8"/>
      <c r="H19" s="7"/>
      <c r="I19" s="7"/>
      <c r="J19" s="7"/>
      <c r="K19" s="7"/>
      <c r="L19" s="7"/>
      <c r="M19" s="7"/>
    </row>
    <row r="20" spans="1:13" s="10" customFormat="1">
      <c r="A20" s="11"/>
      <c r="B20" s="113"/>
      <c r="C20" s="8"/>
      <c r="D20" s="126"/>
      <c r="E20" s="8"/>
      <c r="F20" s="8"/>
      <c r="H20" s="7"/>
      <c r="I20" s="7"/>
      <c r="J20" s="7"/>
      <c r="K20" s="7"/>
      <c r="L20" s="7"/>
      <c r="M20" s="7"/>
    </row>
    <row r="21" spans="1:13" s="10" customFormat="1">
      <c r="A21" s="11"/>
      <c r="B21" s="113"/>
      <c r="C21" s="8"/>
      <c r="D21" s="126"/>
      <c r="E21" s="8"/>
      <c r="F21" s="8"/>
      <c r="H21" s="7"/>
      <c r="I21" s="7"/>
      <c r="J21" s="7"/>
      <c r="K21" s="7"/>
      <c r="L21" s="7"/>
      <c r="M21" s="7"/>
    </row>
    <row r="22" spans="1:13" s="10" customFormat="1">
      <c r="A22" s="11"/>
      <c r="B22" s="113"/>
      <c r="C22" s="8"/>
      <c r="D22" s="126"/>
      <c r="E22" s="8"/>
      <c r="F22" s="8"/>
      <c r="H22" s="7"/>
      <c r="I22" s="7"/>
      <c r="J22" s="7"/>
      <c r="K22" s="7"/>
      <c r="L22" s="7"/>
      <c r="M22" s="7"/>
    </row>
    <row r="23" spans="1:13" s="10" customFormat="1">
      <c r="A23" s="11"/>
      <c r="B23" s="113"/>
      <c r="C23" s="8"/>
      <c r="D23" s="126"/>
      <c r="E23" s="8"/>
      <c r="F23" s="8"/>
      <c r="H23" s="7"/>
      <c r="I23" s="7"/>
      <c r="J23" s="7"/>
      <c r="K23" s="7"/>
      <c r="L23" s="7"/>
      <c r="M23" s="7"/>
    </row>
    <row r="24" spans="1:13" s="10" customFormat="1">
      <c r="A24" s="11"/>
      <c r="B24" s="113"/>
      <c r="C24" s="8"/>
      <c r="D24" s="126"/>
      <c r="E24" s="8"/>
      <c r="F24" s="8"/>
      <c r="H24" s="7"/>
      <c r="I24" s="7"/>
      <c r="J24" s="7"/>
      <c r="K24" s="7"/>
      <c r="L24" s="7"/>
      <c r="M24" s="7"/>
    </row>
    <row r="25" spans="1:13" s="10" customFormat="1">
      <c r="A25" s="11"/>
      <c r="B25" s="113"/>
      <c r="C25" s="8"/>
      <c r="D25" s="126"/>
      <c r="E25" s="8"/>
      <c r="F25" s="8"/>
      <c r="H25" s="7"/>
      <c r="I25" s="7"/>
      <c r="J25" s="7"/>
      <c r="K25" s="7"/>
      <c r="L25" s="7"/>
      <c r="M25" s="7"/>
    </row>
    <row r="26" spans="1:13" s="10" customFormat="1">
      <c r="A26" s="11"/>
      <c r="B26" s="113"/>
      <c r="C26" s="8"/>
      <c r="D26" s="126"/>
      <c r="E26" s="8"/>
      <c r="F26" s="8"/>
      <c r="H26" s="7"/>
      <c r="I26" s="7"/>
      <c r="J26" s="7"/>
      <c r="K26" s="7"/>
      <c r="L26" s="7"/>
      <c r="M26" s="7"/>
    </row>
    <row r="27" spans="1:13" s="10" customFormat="1">
      <c r="A27" s="11"/>
      <c r="B27" s="113"/>
      <c r="C27" s="8"/>
      <c r="D27" s="126"/>
      <c r="E27" s="8"/>
      <c r="F27" s="8"/>
      <c r="H27" s="7"/>
      <c r="I27" s="7"/>
      <c r="J27" s="7"/>
      <c r="K27" s="7"/>
      <c r="L27" s="7"/>
      <c r="M27" s="7"/>
    </row>
    <row r="28" spans="1:13" s="10" customFormat="1">
      <c r="A28" s="11"/>
      <c r="B28" s="113"/>
      <c r="C28" s="8"/>
      <c r="D28" s="126"/>
      <c r="E28" s="8"/>
      <c r="F28" s="8"/>
      <c r="H28" s="7"/>
      <c r="I28" s="7"/>
      <c r="J28" s="7"/>
      <c r="K28" s="7"/>
      <c r="L28" s="7"/>
      <c r="M28" s="7"/>
    </row>
    <row r="29" spans="1:13" s="8" customFormat="1">
      <c r="A29" s="11"/>
      <c r="B29" s="113"/>
      <c r="D29" s="126"/>
      <c r="G29" s="10"/>
      <c r="H29" s="7"/>
      <c r="I29" s="7"/>
      <c r="J29" s="7"/>
      <c r="K29" s="7"/>
      <c r="L29" s="7"/>
      <c r="M29" s="7"/>
    </row>
    <row r="30" spans="1:13" s="8" customFormat="1">
      <c r="A30" s="11"/>
      <c r="B30" s="113"/>
      <c r="D30" s="126"/>
      <c r="G30" s="10"/>
      <c r="H30" s="7"/>
      <c r="I30" s="7"/>
      <c r="J30" s="7"/>
      <c r="K30" s="7"/>
      <c r="L30" s="7"/>
      <c r="M30" s="7"/>
    </row>
    <row r="31" spans="1:13" s="8" customFormat="1">
      <c r="A31" s="11"/>
      <c r="B31" s="113"/>
      <c r="D31" s="126"/>
      <c r="G31" s="10"/>
      <c r="H31" s="7"/>
      <c r="I31" s="7"/>
      <c r="J31" s="7"/>
      <c r="K31" s="7"/>
      <c r="L31" s="7"/>
      <c r="M31" s="7"/>
    </row>
    <row r="32" spans="1:13" s="8" customFormat="1">
      <c r="A32" s="11"/>
      <c r="B32" s="113"/>
      <c r="D32" s="126"/>
      <c r="G32" s="10"/>
      <c r="H32" s="7"/>
      <c r="I32" s="7"/>
      <c r="J32" s="7"/>
      <c r="K32" s="7"/>
      <c r="L32" s="7"/>
      <c r="M32" s="7"/>
    </row>
  </sheetData>
  <pageMargins left="0.62992125984251968" right="0.19685039370078741" top="0.98425196850393704" bottom="0.23622047244094491" header="0.39370078740157483" footer="0.1968503937007874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M34"/>
  <sheetViews>
    <sheetView view="pageBreakPreview" zoomScale="120" zoomScaleNormal="100" zoomScaleSheetLayoutView="120" workbookViewId="0">
      <selection activeCell="F14" sqref="F14"/>
    </sheetView>
  </sheetViews>
  <sheetFormatPr defaultColWidth="9.140625" defaultRowHeight="15.75"/>
  <cols>
    <col min="1" max="1" width="4.5703125" style="11" customWidth="1"/>
    <col min="2" max="2" width="51.28515625" style="7" customWidth="1"/>
    <col min="3" max="3" width="8" style="8" customWidth="1"/>
    <col min="4" max="4" width="9.42578125" style="338" customWidth="1"/>
    <col min="5" max="5" width="8" style="8" customWidth="1"/>
    <col min="6" max="6" width="14" style="8" customWidth="1"/>
    <col min="7" max="7" width="9.140625" style="10"/>
    <col min="8" max="16384" width="9.140625" style="7"/>
  </cols>
  <sheetData>
    <row r="1" spans="1:13" ht="15.75" customHeight="1">
      <c r="A1" s="259" t="s">
        <v>374</v>
      </c>
      <c r="B1" s="259" t="s">
        <v>332</v>
      </c>
      <c r="C1" s="260"/>
      <c r="D1" s="360"/>
      <c r="E1" s="260"/>
      <c r="F1" s="260"/>
    </row>
    <row r="2" spans="1:13" ht="12.75" customHeight="1">
      <c r="A2" s="361"/>
      <c r="B2" s="362"/>
      <c r="C2" s="264"/>
      <c r="D2" s="323"/>
      <c r="E2" s="264"/>
      <c r="F2" s="264"/>
    </row>
    <row r="3" spans="1:13" ht="17.100000000000001" customHeight="1" thickBot="1">
      <c r="A3" s="548"/>
      <c r="B3" s="549"/>
      <c r="C3" s="549"/>
      <c r="D3" s="549"/>
      <c r="E3" s="549"/>
      <c r="F3" s="549"/>
      <c r="G3" s="16"/>
    </row>
    <row r="4" spans="1:13" s="351" customFormat="1" ht="86.25" customHeight="1">
      <c r="A4" s="363" t="s">
        <v>17</v>
      </c>
      <c r="B4" s="157" t="s">
        <v>333</v>
      </c>
      <c r="C4" s="156" t="s">
        <v>231</v>
      </c>
      <c r="D4" s="162">
        <v>10</v>
      </c>
      <c r="E4" s="367"/>
      <c r="F4" s="367"/>
      <c r="G4" s="368"/>
    </row>
    <row r="5" spans="1:13" s="15" customFormat="1" ht="99.75" customHeight="1">
      <c r="A5" s="363" t="s">
        <v>18</v>
      </c>
      <c r="B5" s="157" t="s">
        <v>334</v>
      </c>
      <c r="C5" s="156" t="s">
        <v>231</v>
      </c>
      <c r="D5" s="162"/>
      <c r="E5" s="200"/>
      <c r="F5" s="200"/>
      <c r="K5" s="29"/>
    </row>
    <row r="6" spans="1:13" s="15" customFormat="1" ht="125.25" customHeight="1">
      <c r="A6" s="363" t="s">
        <v>19</v>
      </c>
      <c r="B6" s="157" t="s">
        <v>335</v>
      </c>
      <c r="C6" s="156" t="s">
        <v>231</v>
      </c>
      <c r="D6" s="162">
        <v>8</v>
      </c>
      <c r="E6" s="200"/>
      <c r="F6" s="200"/>
      <c r="K6" s="29"/>
    </row>
    <row r="7" spans="1:13" s="351" customFormat="1" ht="71.25" customHeight="1">
      <c r="A7" s="363" t="s">
        <v>20</v>
      </c>
      <c r="B7" s="157" t="s">
        <v>336</v>
      </c>
      <c r="C7" s="156" t="s">
        <v>231</v>
      </c>
      <c r="D7" s="162">
        <v>8</v>
      </c>
      <c r="E7" s="367"/>
      <c r="F7" s="367"/>
      <c r="G7" s="368"/>
    </row>
    <row r="8" spans="1:13" s="15" customFormat="1" ht="87" customHeight="1">
      <c r="A8" s="305" t="s">
        <v>21</v>
      </c>
      <c r="B8" s="118" t="s">
        <v>337</v>
      </c>
      <c r="C8" s="141" t="s">
        <v>231</v>
      </c>
      <c r="D8" s="252">
        <v>10</v>
      </c>
      <c r="E8" s="255"/>
      <c r="F8" s="255"/>
    </row>
    <row r="9" spans="1:13" s="15" customFormat="1" ht="42" customHeight="1">
      <c r="A9" s="305" t="s">
        <v>22</v>
      </c>
      <c r="B9" s="118" t="s">
        <v>375</v>
      </c>
      <c r="C9" s="141" t="s">
        <v>231</v>
      </c>
      <c r="D9" s="252">
        <v>1</v>
      </c>
      <c r="E9" s="255"/>
      <c r="F9" s="255"/>
    </row>
    <row r="10" spans="1:13" s="15" customFormat="1" ht="45.75" customHeight="1">
      <c r="A10" s="305" t="s">
        <v>23</v>
      </c>
      <c r="B10" s="157" t="s">
        <v>371</v>
      </c>
      <c r="C10" s="156" t="s">
        <v>231</v>
      </c>
      <c r="D10" s="303"/>
      <c r="E10" s="8"/>
      <c r="F10" s="8"/>
      <c r="G10" s="202"/>
      <c r="M10" s="29"/>
    </row>
    <row r="11" spans="1:13" s="15" customFormat="1" ht="16.5">
      <c r="A11" s="306"/>
      <c r="B11" s="393" t="s">
        <v>372</v>
      </c>
      <c r="C11" s="141"/>
      <c r="D11" s="252">
        <v>2</v>
      </c>
      <c r="E11" s="255"/>
      <c r="F11" s="255"/>
      <c r="G11" s="16"/>
    </row>
    <row r="12" spans="1:13" s="15" customFormat="1" ht="16.5">
      <c r="A12" s="306"/>
      <c r="B12" s="393" t="s">
        <v>373</v>
      </c>
      <c r="C12" s="141"/>
      <c r="D12" s="252">
        <v>3</v>
      </c>
      <c r="E12" s="255"/>
      <c r="F12" s="255"/>
      <c r="G12" s="16"/>
    </row>
    <row r="13" spans="1:13" ht="16.5">
      <c r="A13" s="306"/>
      <c r="B13" s="157"/>
      <c r="C13" s="156"/>
      <c r="D13" s="303"/>
    </row>
    <row r="14" spans="1:13" s="15" customFormat="1" ht="16.5">
      <c r="A14" s="259" t="s">
        <v>227</v>
      </c>
      <c r="B14" s="259" t="s">
        <v>332</v>
      </c>
      <c r="C14" s="364"/>
      <c r="D14" s="365"/>
      <c r="E14" s="364" t="s">
        <v>16</v>
      </c>
      <c r="F14" s="364">
        <f>SUM(F4:F12)</f>
        <v>0</v>
      </c>
      <c r="G14" s="16"/>
    </row>
    <row r="15" spans="1:13" s="10" customFormat="1">
      <c r="A15" s="7"/>
      <c r="B15" s="113"/>
      <c r="C15" s="7"/>
      <c r="D15" s="366"/>
      <c r="E15" s="7"/>
      <c r="F15" s="7"/>
      <c r="H15" s="7"/>
      <c r="I15" s="7"/>
      <c r="J15" s="7"/>
      <c r="K15" s="7"/>
      <c r="L15" s="7"/>
      <c r="M15" s="7"/>
    </row>
    <row r="16" spans="1:13" s="10" customFormat="1">
      <c r="A16" s="11"/>
      <c r="B16" s="113"/>
      <c r="C16" s="8"/>
      <c r="D16" s="338"/>
      <c r="E16" s="8"/>
      <c r="F16" s="8"/>
      <c r="H16" s="7"/>
      <c r="I16" s="7"/>
      <c r="J16" s="7"/>
      <c r="K16" s="7"/>
      <c r="L16" s="7"/>
      <c r="M16" s="7"/>
    </row>
    <row r="17" spans="1:13" s="10" customFormat="1">
      <c r="A17" s="11"/>
      <c r="B17" s="113"/>
      <c r="C17" s="8"/>
      <c r="D17" s="338"/>
      <c r="E17" s="8"/>
      <c r="F17" s="8"/>
      <c r="H17" s="7"/>
      <c r="I17" s="7"/>
      <c r="J17" s="7"/>
      <c r="K17" s="7"/>
      <c r="L17" s="7"/>
      <c r="M17" s="7"/>
    </row>
    <row r="18" spans="1:13" s="10" customFormat="1">
      <c r="A18" s="11"/>
      <c r="B18" s="113"/>
      <c r="C18" s="8"/>
      <c r="D18" s="338"/>
      <c r="E18" s="8"/>
      <c r="F18" s="8"/>
      <c r="H18" s="7"/>
      <c r="I18" s="7"/>
      <c r="J18" s="7"/>
      <c r="K18" s="7"/>
      <c r="L18" s="7"/>
      <c r="M18" s="7"/>
    </row>
    <row r="19" spans="1:13" s="10" customFormat="1">
      <c r="A19" s="11"/>
      <c r="B19" s="113"/>
      <c r="C19" s="8"/>
      <c r="D19" s="338"/>
      <c r="E19" s="8"/>
      <c r="F19" s="8"/>
      <c r="H19" s="7"/>
      <c r="I19" s="7"/>
      <c r="J19" s="7"/>
      <c r="K19" s="7"/>
      <c r="L19" s="7"/>
      <c r="M19" s="7"/>
    </row>
    <row r="20" spans="1:13" s="10" customFormat="1">
      <c r="A20" s="11"/>
      <c r="B20" s="113"/>
      <c r="C20" s="8"/>
      <c r="D20" s="338"/>
      <c r="E20" s="8"/>
      <c r="F20" s="8"/>
      <c r="H20" s="7"/>
      <c r="I20" s="7"/>
      <c r="J20" s="7"/>
      <c r="K20" s="7"/>
      <c r="L20" s="7"/>
      <c r="M20" s="7"/>
    </row>
    <row r="21" spans="1:13" s="10" customFormat="1">
      <c r="A21" s="11"/>
      <c r="B21" s="113"/>
      <c r="C21" s="8"/>
      <c r="D21" s="338"/>
      <c r="E21" s="8"/>
      <c r="F21" s="8"/>
      <c r="H21" s="7"/>
      <c r="I21" s="7"/>
      <c r="J21" s="7"/>
      <c r="K21" s="7"/>
      <c r="L21" s="7"/>
      <c r="M21" s="7"/>
    </row>
    <row r="22" spans="1:13" s="10" customFormat="1">
      <c r="A22" s="11"/>
      <c r="B22" s="113"/>
      <c r="C22" s="8"/>
      <c r="D22" s="338"/>
      <c r="E22" s="8"/>
      <c r="F22" s="8"/>
      <c r="H22" s="7"/>
      <c r="I22" s="7"/>
      <c r="J22" s="7"/>
      <c r="K22" s="7"/>
      <c r="L22" s="7"/>
      <c r="M22" s="7"/>
    </row>
    <row r="23" spans="1:13" s="10" customFormat="1">
      <c r="A23" s="11"/>
      <c r="B23" s="113"/>
      <c r="C23" s="8"/>
      <c r="D23" s="338"/>
      <c r="E23" s="8"/>
      <c r="F23" s="8"/>
      <c r="H23" s="7"/>
      <c r="I23" s="7"/>
      <c r="J23" s="7"/>
      <c r="K23" s="7"/>
      <c r="L23" s="7"/>
      <c r="M23" s="7"/>
    </row>
    <row r="24" spans="1:13" s="10" customFormat="1">
      <c r="A24" s="11"/>
      <c r="B24" s="113"/>
      <c r="C24" s="8"/>
      <c r="D24" s="338"/>
      <c r="E24" s="8"/>
      <c r="F24" s="8"/>
      <c r="H24" s="7"/>
      <c r="I24" s="7"/>
      <c r="J24" s="7"/>
      <c r="K24" s="7"/>
      <c r="L24" s="7"/>
      <c r="M24" s="7"/>
    </row>
    <row r="25" spans="1:13" s="10" customFormat="1">
      <c r="A25" s="11"/>
      <c r="B25" s="113"/>
      <c r="C25" s="8"/>
      <c r="D25" s="338"/>
      <c r="E25" s="8"/>
      <c r="F25" s="8"/>
      <c r="H25" s="7"/>
      <c r="I25" s="7"/>
      <c r="J25" s="7"/>
      <c r="K25" s="7"/>
      <c r="L25" s="7"/>
      <c r="M25" s="7"/>
    </row>
    <row r="26" spans="1:13" s="10" customFormat="1">
      <c r="A26" s="11"/>
      <c r="B26" s="113"/>
      <c r="C26" s="8"/>
      <c r="D26" s="338"/>
      <c r="E26" s="8"/>
      <c r="F26" s="8"/>
      <c r="H26" s="7"/>
      <c r="I26" s="7"/>
      <c r="J26" s="7"/>
      <c r="K26" s="7"/>
      <c r="L26" s="7"/>
      <c r="M26" s="7"/>
    </row>
    <row r="27" spans="1:13" s="10" customFormat="1">
      <c r="A27" s="11"/>
      <c r="B27" s="113"/>
      <c r="C27" s="8"/>
      <c r="D27" s="338"/>
      <c r="E27" s="8"/>
      <c r="F27" s="8"/>
      <c r="H27" s="7"/>
      <c r="I27" s="7"/>
      <c r="J27" s="7"/>
      <c r="K27" s="7"/>
      <c r="L27" s="7"/>
      <c r="M27" s="7"/>
    </row>
    <row r="28" spans="1:13" s="10" customFormat="1">
      <c r="A28" s="11"/>
      <c r="B28" s="113"/>
      <c r="C28" s="8"/>
      <c r="D28" s="338"/>
      <c r="E28" s="8"/>
      <c r="F28" s="8"/>
      <c r="H28" s="7"/>
      <c r="I28" s="7"/>
      <c r="J28" s="7"/>
      <c r="K28" s="7"/>
      <c r="L28" s="7"/>
      <c r="M28" s="7"/>
    </row>
    <row r="29" spans="1:13" s="10" customFormat="1">
      <c r="A29" s="11"/>
      <c r="B29" s="113"/>
      <c r="C29" s="8"/>
      <c r="D29" s="338"/>
      <c r="E29" s="8"/>
      <c r="F29" s="8"/>
      <c r="H29" s="7"/>
      <c r="I29" s="7"/>
      <c r="J29" s="7"/>
      <c r="K29" s="7"/>
      <c r="L29" s="7"/>
      <c r="M29" s="7"/>
    </row>
    <row r="30" spans="1:13" s="10" customFormat="1">
      <c r="A30" s="11"/>
      <c r="B30" s="113"/>
      <c r="C30" s="8"/>
      <c r="D30" s="338"/>
      <c r="E30" s="8"/>
      <c r="F30" s="8"/>
      <c r="H30" s="7"/>
      <c r="I30" s="7"/>
      <c r="J30" s="7"/>
      <c r="K30" s="7"/>
      <c r="L30" s="7"/>
      <c r="M30" s="7"/>
    </row>
    <row r="31" spans="1:13" s="8" customFormat="1">
      <c r="A31" s="11"/>
      <c r="B31" s="113"/>
      <c r="D31" s="338"/>
      <c r="G31" s="10"/>
      <c r="H31" s="7"/>
      <c r="I31" s="7"/>
      <c r="J31" s="7"/>
      <c r="K31" s="7"/>
      <c r="L31" s="7"/>
      <c r="M31" s="7"/>
    </row>
    <row r="32" spans="1:13" s="8" customFormat="1">
      <c r="A32" s="11"/>
      <c r="B32" s="113"/>
      <c r="D32" s="338"/>
      <c r="G32" s="10"/>
      <c r="H32" s="7"/>
      <c r="I32" s="7"/>
      <c r="J32" s="7"/>
      <c r="K32" s="7"/>
      <c r="L32" s="7"/>
      <c r="M32" s="7"/>
    </row>
    <row r="33" spans="1:13" s="8" customFormat="1">
      <c r="A33" s="11"/>
      <c r="B33" s="113"/>
      <c r="D33" s="338"/>
      <c r="G33" s="10"/>
      <c r="H33" s="7"/>
      <c r="I33" s="7"/>
      <c r="J33" s="7"/>
      <c r="K33" s="7"/>
      <c r="L33" s="7"/>
      <c r="M33" s="7"/>
    </row>
    <row r="34" spans="1:13" s="8" customFormat="1">
      <c r="A34" s="11"/>
      <c r="B34" s="113"/>
      <c r="D34" s="338"/>
      <c r="G34" s="10"/>
      <c r="H34" s="7"/>
      <c r="I34" s="7"/>
      <c r="J34" s="7"/>
      <c r="K34" s="7"/>
      <c r="L34" s="7"/>
      <c r="M34" s="7"/>
    </row>
  </sheetData>
  <mergeCells count="1">
    <mergeCell ref="A3:F3"/>
  </mergeCells>
  <pageMargins left="0.62992125984251968" right="0.19685039370078741" top="0.98425196850393704" bottom="0.23622047244094491" header="0.39370078740157483"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M36"/>
  <sheetViews>
    <sheetView view="pageBreakPreview" topLeftCell="A7" zoomScale="120" zoomScaleNormal="100" zoomScaleSheetLayoutView="120" workbookViewId="0">
      <selection activeCell="H13" sqref="H13"/>
    </sheetView>
  </sheetViews>
  <sheetFormatPr defaultColWidth="9.140625" defaultRowHeight="15.75"/>
  <cols>
    <col min="1" max="1" width="2.7109375" style="11" customWidth="1"/>
    <col min="2" max="2" width="51.28515625" style="7" customWidth="1"/>
    <col min="3" max="3" width="4.85546875" style="8" customWidth="1"/>
    <col min="4" max="4" width="9.42578125" style="126" customWidth="1"/>
    <col min="5" max="5" width="8" style="8" customWidth="1"/>
    <col min="6" max="6" width="14" style="8" customWidth="1"/>
    <col min="7" max="7" width="9.140625" style="10"/>
    <col min="8" max="16384" width="9.140625" style="7"/>
  </cols>
  <sheetData>
    <row r="1" spans="1:13" ht="15.75" customHeight="1">
      <c r="A1" s="82" t="s">
        <v>59</v>
      </c>
      <c r="B1" s="80" t="s">
        <v>10</v>
      </c>
      <c r="C1" s="83"/>
      <c r="D1" s="83"/>
      <c r="E1" s="83"/>
      <c r="F1" s="83"/>
    </row>
    <row r="2" spans="1:13" ht="12.75" customHeight="1">
      <c r="A2" s="54"/>
      <c r="B2" s="55"/>
      <c r="C2" s="21"/>
      <c r="D2" s="21"/>
      <c r="E2" s="21"/>
      <c r="F2" s="21"/>
    </row>
    <row r="3" spans="1:13" ht="409.5" customHeight="1" thickBot="1">
      <c r="A3" s="526" t="s">
        <v>72</v>
      </c>
      <c r="B3" s="527"/>
      <c r="C3" s="527"/>
      <c r="D3" s="527"/>
      <c r="E3" s="527"/>
      <c r="F3" s="527"/>
      <c r="G3" s="16"/>
    </row>
    <row r="4" spans="1:13" ht="17.100000000000001" customHeight="1" thickBot="1">
      <c r="A4" s="239"/>
      <c r="B4" s="236" t="s">
        <v>215</v>
      </c>
      <c r="C4" s="236" t="s">
        <v>216</v>
      </c>
      <c r="D4" s="236" t="s">
        <v>217</v>
      </c>
      <c r="E4" s="237" t="s">
        <v>218</v>
      </c>
      <c r="F4" s="238" t="s">
        <v>219</v>
      </c>
      <c r="G4" s="16"/>
    </row>
    <row r="5" spans="1:13" s="15" customFormat="1" ht="86.25" customHeight="1">
      <c r="A5" s="199" t="s">
        <v>17</v>
      </c>
      <c r="B5" s="201" t="s">
        <v>73</v>
      </c>
      <c r="C5" s="200" t="s">
        <v>27</v>
      </c>
      <c r="D5" s="202">
        <v>1015</v>
      </c>
      <c r="E5" s="200"/>
      <c r="F5" s="200">
        <f>D5*E5</f>
        <v>0</v>
      </c>
      <c r="G5" s="202"/>
    </row>
    <row r="6" spans="1:13" s="15" customFormat="1" ht="102.75" customHeight="1">
      <c r="A6" s="203" t="s">
        <v>18</v>
      </c>
      <c r="B6" s="201" t="s">
        <v>48</v>
      </c>
      <c r="C6" s="200" t="s">
        <v>26</v>
      </c>
      <c r="D6" s="15">
        <v>365.4</v>
      </c>
      <c r="E6" s="200"/>
      <c r="F6" s="200">
        <f t="shared" ref="F6:F14" si="0">D6*E6</f>
        <v>0</v>
      </c>
      <c r="K6" s="29"/>
    </row>
    <row r="7" spans="1:13" s="15" customFormat="1" ht="129.75" customHeight="1">
      <c r="A7" s="199" t="s">
        <v>19</v>
      </c>
      <c r="B7" s="134" t="s">
        <v>170</v>
      </c>
      <c r="C7" s="200"/>
      <c r="E7" s="200"/>
      <c r="F7" s="200">
        <f t="shared" si="0"/>
        <v>0</v>
      </c>
      <c r="K7" s="29"/>
    </row>
    <row r="8" spans="1:13" s="15" customFormat="1" ht="18" customHeight="1">
      <c r="A8" s="134"/>
      <c r="B8" s="205" t="s">
        <v>172</v>
      </c>
      <c r="C8" s="200" t="s">
        <v>26</v>
      </c>
      <c r="D8" s="15">
        <v>100</v>
      </c>
      <c r="E8" s="200"/>
      <c r="F8" s="200">
        <f t="shared" si="0"/>
        <v>0</v>
      </c>
    </row>
    <row r="9" spans="1:13" s="15" customFormat="1" ht="84.75" customHeight="1">
      <c r="A9" s="203" t="s">
        <v>20</v>
      </c>
      <c r="B9" s="134" t="s">
        <v>171</v>
      </c>
      <c r="C9" s="200" t="s">
        <v>26</v>
      </c>
      <c r="E9" s="200"/>
      <c r="F9" s="200">
        <f t="shared" si="0"/>
        <v>0</v>
      </c>
      <c r="G9" s="202"/>
    </row>
    <row r="10" spans="1:13" s="15" customFormat="1" ht="21.75" customHeight="1">
      <c r="A10" s="206"/>
      <c r="B10" s="205" t="s">
        <v>93</v>
      </c>
      <c r="C10" s="200"/>
      <c r="D10" s="15">
        <f>D6+50</f>
        <v>415.4</v>
      </c>
      <c r="E10" s="200"/>
      <c r="F10" s="200">
        <f t="shared" si="0"/>
        <v>0</v>
      </c>
      <c r="G10" s="202"/>
    </row>
    <row r="11" spans="1:13" s="15" customFormat="1" ht="69" customHeight="1">
      <c r="A11" s="203" t="s">
        <v>21</v>
      </c>
      <c r="B11" s="134" t="s">
        <v>153</v>
      </c>
      <c r="C11" s="204"/>
      <c r="E11" s="200"/>
      <c r="F11" s="200">
        <f t="shared" si="0"/>
        <v>0</v>
      </c>
    </row>
    <row r="12" spans="1:13" s="15" customFormat="1" ht="19.5" customHeight="1">
      <c r="A12" s="134"/>
      <c r="B12" s="205" t="s">
        <v>93</v>
      </c>
      <c r="C12" s="200" t="s">
        <v>26</v>
      </c>
      <c r="D12" s="15">
        <v>42</v>
      </c>
      <c r="E12" s="200"/>
      <c r="F12" s="200">
        <f t="shared" si="0"/>
        <v>0</v>
      </c>
      <c r="M12" s="29"/>
    </row>
    <row r="13" spans="1:13" s="15" customFormat="1" ht="131.25" customHeight="1">
      <c r="A13" s="199" t="s">
        <v>22</v>
      </c>
      <c r="B13" s="118" t="s">
        <v>129</v>
      </c>
      <c r="C13" s="200" t="s">
        <v>26</v>
      </c>
      <c r="D13" s="202">
        <v>640</v>
      </c>
      <c r="E13" s="200"/>
      <c r="F13" s="200">
        <f t="shared" si="0"/>
        <v>0</v>
      </c>
      <c r="G13" s="202"/>
      <c r="M13" s="29"/>
    </row>
    <row r="14" spans="1:13" s="15" customFormat="1" ht="83.25" customHeight="1">
      <c r="A14" s="199" t="s">
        <v>23</v>
      </c>
      <c r="B14" s="118" t="s">
        <v>130</v>
      </c>
      <c r="C14" s="200" t="s">
        <v>27</v>
      </c>
      <c r="D14" s="202">
        <v>640</v>
      </c>
      <c r="E14" s="200"/>
      <c r="F14" s="200">
        <f t="shared" si="0"/>
        <v>0</v>
      </c>
      <c r="G14" s="202"/>
      <c r="M14" s="29"/>
    </row>
    <row r="15" spans="1:13">
      <c r="B15" s="113"/>
      <c r="D15" s="113"/>
    </row>
    <row r="16" spans="1:13" s="15" customFormat="1" ht="16.5">
      <c r="A16" s="80" t="s">
        <v>59</v>
      </c>
      <c r="B16" s="80" t="s">
        <v>10</v>
      </c>
      <c r="C16" s="81"/>
      <c r="D16" s="81" t="s">
        <v>16</v>
      </c>
      <c r="E16" s="81"/>
      <c r="F16" s="81">
        <f>SUM(F5:F14)</f>
        <v>0</v>
      </c>
      <c r="G16" s="16"/>
    </row>
    <row r="17" spans="1:6">
      <c r="A17" s="7"/>
      <c r="B17" s="113"/>
      <c r="C17" s="7"/>
      <c r="D17" s="113"/>
      <c r="E17" s="7"/>
      <c r="F17" s="7"/>
    </row>
    <row r="18" spans="1:6">
      <c r="B18" s="113"/>
    </row>
    <row r="19" spans="1:6">
      <c r="B19" s="113"/>
    </row>
    <row r="20" spans="1:6">
      <c r="B20" s="113"/>
    </row>
    <row r="21" spans="1:6">
      <c r="B21" s="113"/>
    </row>
    <row r="22" spans="1:6">
      <c r="B22" s="113"/>
    </row>
    <row r="23" spans="1:6">
      <c r="B23" s="113"/>
    </row>
    <row r="24" spans="1:6">
      <c r="B24" s="113"/>
    </row>
    <row r="25" spans="1:6">
      <c r="B25" s="113"/>
    </row>
    <row r="26" spans="1:6">
      <c r="B26" s="113"/>
    </row>
    <row r="27" spans="1:6">
      <c r="B27" s="113"/>
    </row>
    <row r="28" spans="1:6">
      <c r="B28" s="113"/>
    </row>
    <row r="29" spans="1:6">
      <c r="B29" s="113"/>
    </row>
    <row r="30" spans="1:6">
      <c r="B30" s="113"/>
    </row>
    <row r="31" spans="1:6">
      <c r="B31" s="113"/>
    </row>
    <row r="32" spans="1:6">
      <c r="B32" s="113"/>
    </row>
    <row r="33" spans="2:2">
      <c r="B33" s="113"/>
    </row>
    <row r="34" spans="2:2">
      <c r="B34" s="113"/>
    </row>
    <row r="35" spans="2:2">
      <c r="B35" s="113"/>
    </row>
    <row r="36" spans="2:2">
      <c r="B36" s="113"/>
    </row>
  </sheetData>
  <mergeCells count="1">
    <mergeCell ref="A3:F3"/>
  </mergeCells>
  <phoneticPr fontId="0" type="noConversion"/>
  <pageMargins left="0.62992125984251968" right="0.19685039370078741" top="0.98425196850393704" bottom="0.23622047244094491" header="0.39370078740157483" footer="0.1968503937007874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2386D-EE28-4C9D-A311-AD4850238271}">
  <sheetPr>
    <tabColor rgb="FF92D050"/>
  </sheetPr>
  <dimension ref="A1:F364"/>
  <sheetViews>
    <sheetView view="pageBreakPreview" zoomScale="115" zoomScaleNormal="100" zoomScaleSheetLayoutView="115" workbookViewId="0">
      <selection activeCell="C356" sqref="C356"/>
    </sheetView>
  </sheetViews>
  <sheetFormatPr defaultColWidth="8.85546875" defaultRowHeight="15"/>
  <cols>
    <col min="1" max="1" width="8.85546875" style="399"/>
    <col min="2" max="2" width="54.140625" style="399" customWidth="1"/>
    <col min="3" max="5" width="8.85546875" style="399"/>
    <col min="6" max="6" width="11.28515625" style="399" bestFit="1" customWidth="1"/>
    <col min="7" max="16384" width="8.85546875" style="399"/>
  </cols>
  <sheetData>
    <row r="1" spans="1:6" ht="25.5">
      <c r="A1" s="395" t="s">
        <v>379</v>
      </c>
      <c r="B1" s="396" t="s">
        <v>380</v>
      </c>
      <c r="C1" s="397" t="s">
        <v>381</v>
      </c>
      <c r="D1" s="398" t="s">
        <v>382</v>
      </c>
      <c r="E1" s="397" t="s">
        <v>383</v>
      </c>
      <c r="F1" s="397" t="s">
        <v>384</v>
      </c>
    </row>
    <row r="2" spans="1:6">
      <c r="A2" s="400"/>
      <c r="B2" s="401"/>
      <c r="C2" s="402"/>
      <c r="D2" s="402"/>
      <c r="E2" s="402"/>
      <c r="F2" s="403"/>
    </row>
    <row r="3" spans="1:6">
      <c r="A3" s="404" t="s">
        <v>380</v>
      </c>
      <c r="B3" s="401"/>
      <c r="C3" s="402"/>
      <c r="D3" s="405"/>
      <c r="E3" s="404"/>
      <c r="F3" s="406"/>
    </row>
    <row r="4" spans="1:6">
      <c r="A4" s="9" t="s">
        <v>385</v>
      </c>
      <c r="B4" s="401" t="s">
        <v>386</v>
      </c>
      <c r="C4" s="402"/>
      <c r="D4" s="405"/>
      <c r="E4" s="404"/>
      <c r="F4" s="406"/>
    </row>
    <row r="5" spans="1:6">
      <c r="A5" s="407" t="s">
        <v>380</v>
      </c>
      <c r="B5" s="408"/>
      <c r="C5" s="409"/>
      <c r="D5" s="410"/>
      <c r="E5" s="407"/>
      <c r="F5" s="411"/>
    </row>
    <row r="6" spans="1:6">
      <c r="A6" s="412" t="s">
        <v>387</v>
      </c>
      <c r="B6" s="408" t="s">
        <v>388</v>
      </c>
      <c r="C6" s="409"/>
      <c r="D6" s="413"/>
      <c r="E6" s="407"/>
      <c r="F6" s="411"/>
    </row>
    <row r="7" spans="1:6" ht="25.5">
      <c r="A7" s="412" t="s">
        <v>389</v>
      </c>
      <c r="B7" s="408" t="s">
        <v>390</v>
      </c>
      <c r="C7" s="409" t="s">
        <v>87</v>
      </c>
      <c r="D7" s="414">
        <v>1</v>
      </c>
      <c r="E7" s="410"/>
      <c r="F7" s="411">
        <f>D7*E7</f>
        <v>0</v>
      </c>
    </row>
    <row r="8" spans="1:6" ht="38.25">
      <c r="A8" s="412"/>
      <c r="B8" s="408" t="s">
        <v>391</v>
      </c>
      <c r="C8" s="409"/>
      <c r="D8" s="414"/>
      <c r="E8" s="410"/>
      <c r="F8" s="411"/>
    </row>
    <row r="9" spans="1:6">
      <c r="A9" s="415"/>
      <c r="B9" s="416"/>
      <c r="C9" s="407"/>
      <c r="D9" s="417"/>
      <c r="E9" s="418"/>
      <c r="F9" s="419"/>
    </row>
    <row r="10" spans="1:6">
      <c r="A10" s="415"/>
      <c r="B10" s="416"/>
      <c r="C10" s="407"/>
      <c r="D10" s="417"/>
      <c r="E10" s="418"/>
      <c r="F10" s="419"/>
    </row>
    <row r="11" spans="1:6" ht="38.25">
      <c r="A11" s="412" t="s">
        <v>392</v>
      </c>
      <c r="B11" s="408" t="s">
        <v>393</v>
      </c>
      <c r="C11" s="409" t="s">
        <v>87</v>
      </c>
      <c r="D11" s="414">
        <v>1</v>
      </c>
      <c r="E11" s="410"/>
      <c r="F11" s="411">
        <f>D11*E11</f>
        <v>0</v>
      </c>
    </row>
    <row r="12" spans="1:6">
      <c r="A12" s="415"/>
      <c r="B12" s="416"/>
      <c r="C12" s="407"/>
      <c r="D12" s="417"/>
      <c r="E12" s="418"/>
      <c r="F12" s="419"/>
    </row>
    <row r="13" spans="1:6" ht="15.75" thickBot="1">
      <c r="A13" s="415"/>
      <c r="B13" s="416"/>
      <c r="C13" s="407"/>
      <c r="D13" s="417"/>
      <c r="E13" s="418"/>
      <c r="F13" s="419"/>
    </row>
    <row r="14" spans="1:6" ht="16.5" thickTop="1" thickBot="1">
      <c r="A14" s="420" t="s">
        <v>387</v>
      </c>
      <c r="B14" s="421" t="s">
        <v>394</v>
      </c>
      <c r="C14" s="422"/>
      <c r="D14" s="423"/>
      <c r="E14" s="424"/>
      <c r="F14" s="425">
        <f>SUM(F7:F11)</f>
        <v>0</v>
      </c>
    </row>
    <row r="15" spans="1:6" ht="15.75" thickTop="1">
      <c r="A15" s="426"/>
      <c r="B15" s="426"/>
      <c r="C15" s="402"/>
      <c r="D15" s="405"/>
      <c r="E15" s="404"/>
      <c r="F15" s="406"/>
    </row>
    <row r="16" spans="1:6">
      <c r="A16" s="404" t="s">
        <v>380</v>
      </c>
      <c r="B16" s="401"/>
      <c r="C16" s="402"/>
      <c r="D16" s="405"/>
      <c r="E16" s="404"/>
      <c r="F16" s="406"/>
    </row>
    <row r="17" spans="1:6">
      <c r="A17" s="26" t="s">
        <v>395</v>
      </c>
      <c r="B17" s="401" t="s">
        <v>396</v>
      </c>
      <c r="C17" s="402"/>
      <c r="D17" s="427"/>
      <c r="E17" s="404"/>
      <c r="F17" s="406"/>
    </row>
    <row r="18" spans="1:6">
      <c r="A18" s="428"/>
      <c r="B18" s="429"/>
      <c r="C18" s="404"/>
      <c r="D18" s="430"/>
      <c r="E18" s="431"/>
      <c r="F18" s="432"/>
    </row>
    <row r="19" spans="1:6" ht="51">
      <c r="A19" s="412" t="s">
        <v>397</v>
      </c>
      <c r="B19" s="408" t="s">
        <v>398</v>
      </c>
      <c r="C19" s="409"/>
      <c r="D19" s="414"/>
      <c r="E19" s="410"/>
      <c r="F19" s="411"/>
    </row>
    <row r="20" spans="1:6">
      <c r="A20" s="412"/>
      <c r="B20" s="408" t="s">
        <v>399</v>
      </c>
      <c r="C20" s="409"/>
      <c r="D20" s="414"/>
      <c r="E20" s="410"/>
      <c r="F20" s="411"/>
    </row>
    <row r="21" spans="1:6">
      <c r="A21" s="415"/>
      <c r="B21" s="408" t="s">
        <v>400</v>
      </c>
      <c r="C21" s="409" t="s">
        <v>401</v>
      </c>
      <c r="D21" s="414">
        <v>10</v>
      </c>
      <c r="E21" s="410"/>
      <c r="F21" s="411">
        <f>D21*E21</f>
        <v>0</v>
      </c>
    </row>
    <row r="22" spans="1:6">
      <c r="A22" s="415"/>
      <c r="B22" s="416"/>
      <c r="C22" s="407"/>
      <c r="D22" s="417"/>
      <c r="E22" s="418"/>
      <c r="F22" s="419"/>
    </row>
    <row r="23" spans="1:6">
      <c r="A23" s="415"/>
      <c r="B23" s="416"/>
      <c r="C23" s="407"/>
      <c r="D23" s="417"/>
      <c r="E23" s="418"/>
      <c r="F23" s="419"/>
    </row>
    <row r="24" spans="1:6" ht="51">
      <c r="A24" s="26" t="s">
        <v>402</v>
      </c>
      <c r="B24" s="401" t="s">
        <v>403</v>
      </c>
      <c r="C24" s="402"/>
      <c r="D24" s="433"/>
      <c r="E24" s="405"/>
      <c r="F24" s="406"/>
    </row>
    <row r="25" spans="1:6">
      <c r="A25" s="26"/>
      <c r="B25" s="401" t="s">
        <v>404</v>
      </c>
      <c r="C25" s="402"/>
      <c r="D25" s="433"/>
      <c r="E25" s="405"/>
      <c r="F25" s="406"/>
    </row>
    <row r="26" spans="1:6">
      <c r="A26" s="428"/>
      <c r="B26" s="401" t="s">
        <v>405</v>
      </c>
      <c r="C26" s="402" t="s">
        <v>401</v>
      </c>
      <c r="D26" s="433">
        <v>10</v>
      </c>
      <c r="E26" s="405"/>
      <c r="F26" s="411">
        <f>D26*E26</f>
        <v>0</v>
      </c>
    </row>
    <row r="27" spans="1:6">
      <c r="A27" s="428"/>
      <c r="B27" s="429"/>
      <c r="C27" s="404"/>
      <c r="D27" s="430"/>
      <c r="E27" s="431"/>
      <c r="F27" s="432"/>
    </row>
    <row r="28" spans="1:6">
      <c r="A28" s="428"/>
      <c r="B28" s="429"/>
      <c r="C28" s="404"/>
      <c r="D28" s="430"/>
      <c r="E28" s="431"/>
      <c r="F28" s="432"/>
    </row>
    <row r="29" spans="1:6" ht="51">
      <c r="A29" s="412" t="s">
        <v>406</v>
      </c>
      <c r="B29" s="408" t="s">
        <v>407</v>
      </c>
      <c r="C29" s="409"/>
      <c r="D29" s="414"/>
      <c r="E29" s="410"/>
      <c r="F29" s="411"/>
    </row>
    <row r="30" spans="1:6" ht="63.75">
      <c r="A30" s="412"/>
      <c r="B30" s="408" t="s">
        <v>408</v>
      </c>
      <c r="C30" s="409"/>
      <c r="D30" s="414"/>
      <c r="E30" s="410"/>
      <c r="F30" s="411"/>
    </row>
    <row r="31" spans="1:6">
      <c r="A31" s="415"/>
      <c r="B31" s="408" t="s">
        <v>409</v>
      </c>
      <c r="C31" s="409" t="s">
        <v>401</v>
      </c>
      <c r="D31" s="414">
        <v>10</v>
      </c>
      <c r="E31" s="410"/>
      <c r="F31" s="411">
        <f>D31*E31</f>
        <v>0</v>
      </c>
    </row>
    <row r="32" spans="1:6">
      <c r="A32" s="415"/>
      <c r="B32" s="416"/>
      <c r="C32" s="407"/>
      <c r="D32" s="417"/>
      <c r="E32" s="418"/>
      <c r="F32" s="419"/>
    </row>
    <row r="33" spans="1:6">
      <c r="A33" s="415"/>
      <c r="B33" s="416"/>
      <c r="C33" s="407"/>
      <c r="D33" s="417"/>
      <c r="E33" s="418"/>
      <c r="F33" s="419"/>
    </row>
    <row r="34" spans="1:6" ht="38.25">
      <c r="A34" s="26" t="s">
        <v>410</v>
      </c>
      <c r="B34" s="401" t="s">
        <v>411</v>
      </c>
      <c r="C34" s="402" t="s">
        <v>412</v>
      </c>
      <c r="D34" s="433">
        <v>0.6</v>
      </c>
      <c r="E34" s="405"/>
      <c r="F34" s="411">
        <f>D34*E34</f>
        <v>0</v>
      </c>
    </row>
    <row r="35" spans="1:6">
      <c r="A35" s="428"/>
      <c r="B35" s="429"/>
      <c r="C35" s="404"/>
      <c r="D35" s="430"/>
      <c r="E35" s="431"/>
      <c r="F35" s="406"/>
    </row>
    <row r="36" spans="1:6">
      <c r="A36" s="428"/>
      <c r="B36" s="429"/>
      <c r="C36" s="404"/>
      <c r="D36" s="430"/>
      <c r="E36" s="431"/>
      <c r="F36" s="406"/>
    </row>
    <row r="37" spans="1:6" ht="25.5">
      <c r="A37" s="26" t="s">
        <v>413</v>
      </c>
      <c r="B37" s="401" t="s">
        <v>414</v>
      </c>
      <c r="C37" s="402" t="s">
        <v>401</v>
      </c>
      <c r="D37" s="433">
        <v>10</v>
      </c>
      <c r="E37" s="405"/>
      <c r="F37" s="411">
        <f>D37*E37</f>
        <v>0</v>
      </c>
    </row>
    <row r="38" spans="1:6">
      <c r="A38" s="428"/>
      <c r="B38" s="429"/>
      <c r="C38" s="404"/>
      <c r="D38" s="430"/>
      <c r="E38" s="431"/>
      <c r="F38" s="406"/>
    </row>
    <row r="39" spans="1:6">
      <c r="A39" s="428"/>
      <c r="B39" s="429"/>
      <c r="C39" s="404"/>
      <c r="D39" s="430"/>
      <c r="E39" s="431"/>
      <c r="F39" s="406"/>
    </row>
    <row r="40" spans="1:6">
      <c r="A40" s="26" t="s">
        <v>415</v>
      </c>
      <c r="B40" s="401" t="s">
        <v>416</v>
      </c>
      <c r="C40" s="402" t="s">
        <v>401</v>
      </c>
      <c r="D40" s="433">
        <v>10</v>
      </c>
      <c r="E40" s="405"/>
      <c r="F40" s="411">
        <f>D40*E40</f>
        <v>0</v>
      </c>
    </row>
    <row r="41" spans="1:6">
      <c r="A41" s="428"/>
      <c r="B41" s="429"/>
      <c r="C41" s="404"/>
      <c r="D41" s="430"/>
      <c r="E41" s="431"/>
      <c r="F41" s="432"/>
    </row>
    <row r="42" spans="1:6">
      <c r="A42" s="428"/>
      <c r="B42" s="429"/>
      <c r="C42" s="404"/>
      <c r="D42" s="430"/>
      <c r="E42" s="431"/>
      <c r="F42" s="432"/>
    </row>
    <row r="43" spans="1:6" ht="51">
      <c r="A43" s="26" t="s">
        <v>417</v>
      </c>
      <c r="B43" s="401" t="s">
        <v>418</v>
      </c>
      <c r="C43" s="402" t="s">
        <v>401</v>
      </c>
      <c r="D43" s="433">
        <v>10</v>
      </c>
      <c r="E43" s="405"/>
      <c r="F43" s="411">
        <f>D43*E43</f>
        <v>0</v>
      </c>
    </row>
    <row r="44" spans="1:6">
      <c r="A44" s="428"/>
      <c r="B44" s="429"/>
      <c r="C44" s="404"/>
      <c r="D44" s="430"/>
      <c r="E44" s="431"/>
      <c r="F44" s="406"/>
    </row>
    <row r="45" spans="1:6">
      <c r="A45" s="428"/>
      <c r="B45" s="429"/>
      <c r="C45" s="404"/>
      <c r="D45" s="430"/>
      <c r="E45" s="431"/>
      <c r="F45" s="406"/>
    </row>
    <row r="46" spans="1:6" ht="51">
      <c r="A46" s="26" t="s">
        <v>419</v>
      </c>
      <c r="B46" s="401" t="s">
        <v>420</v>
      </c>
      <c r="C46" s="402" t="s">
        <v>401</v>
      </c>
      <c r="D46" s="433">
        <v>20</v>
      </c>
      <c r="E46" s="405"/>
      <c r="F46" s="411">
        <f>D46*E46</f>
        <v>0</v>
      </c>
    </row>
    <row r="47" spans="1:6">
      <c r="A47" s="428"/>
      <c r="B47" s="429"/>
      <c r="C47" s="404"/>
      <c r="D47" s="430"/>
      <c r="E47" s="431"/>
      <c r="F47" s="432"/>
    </row>
    <row r="48" spans="1:6">
      <c r="A48" s="428"/>
      <c r="B48" s="429"/>
      <c r="C48" s="404"/>
      <c r="D48" s="430"/>
      <c r="E48" s="431"/>
      <c r="F48" s="432"/>
    </row>
    <row r="49" spans="1:6" ht="63.75">
      <c r="A49" s="412" t="s">
        <v>421</v>
      </c>
      <c r="B49" s="408" t="s">
        <v>422</v>
      </c>
      <c r="C49" s="409" t="s">
        <v>25</v>
      </c>
      <c r="D49" s="414">
        <v>1</v>
      </c>
      <c r="E49" s="410"/>
      <c r="F49" s="411">
        <f>D49*E49</f>
        <v>0</v>
      </c>
    </row>
    <row r="50" spans="1:6">
      <c r="A50" s="415"/>
      <c r="B50" s="416"/>
      <c r="C50" s="407"/>
      <c r="D50" s="417"/>
      <c r="E50" s="418"/>
      <c r="F50" s="419"/>
    </row>
    <row r="51" spans="1:6">
      <c r="A51" s="415"/>
      <c r="B51" s="416"/>
      <c r="C51" s="407"/>
      <c r="D51" s="417"/>
      <c r="E51" s="418"/>
      <c r="F51" s="419"/>
    </row>
    <row r="52" spans="1:6" ht="25.5">
      <c r="A52" s="412" t="s">
        <v>423</v>
      </c>
      <c r="B52" s="408" t="s">
        <v>424</v>
      </c>
      <c r="C52" s="409" t="s">
        <v>87</v>
      </c>
      <c r="D52" s="414">
        <v>1</v>
      </c>
      <c r="E52" s="410"/>
      <c r="F52" s="411">
        <f>D52*E52</f>
        <v>0</v>
      </c>
    </row>
    <row r="53" spans="1:6" ht="15.75" thickBot="1">
      <c r="A53" s="415"/>
      <c r="B53" s="416"/>
      <c r="C53" s="407"/>
      <c r="D53" s="417"/>
      <c r="E53" s="418"/>
      <c r="F53" s="419"/>
    </row>
    <row r="54" spans="1:6" ht="16.5" thickTop="1" thickBot="1">
      <c r="A54" s="434" t="s">
        <v>395</v>
      </c>
      <c r="B54" s="435" t="s">
        <v>425</v>
      </c>
      <c r="C54" s="436"/>
      <c r="D54" s="437"/>
      <c r="E54" s="438"/>
      <c r="F54" s="425">
        <f>SUM(F20:F52)</f>
        <v>0</v>
      </c>
    </row>
    <row r="55" spans="1:6" ht="15.75" thickTop="1">
      <c r="A55" s="426"/>
      <c r="B55" s="426"/>
      <c r="C55" s="402"/>
      <c r="D55" s="405"/>
      <c r="E55" s="404"/>
      <c r="F55" s="406"/>
    </row>
    <row r="56" spans="1:6">
      <c r="A56" s="428" t="s">
        <v>380</v>
      </c>
      <c r="B56" s="401"/>
      <c r="C56" s="402"/>
      <c r="D56" s="405"/>
      <c r="E56" s="404"/>
      <c r="F56" s="406"/>
    </row>
    <row r="57" spans="1:6">
      <c r="A57" s="26" t="s">
        <v>426</v>
      </c>
      <c r="B57" s="401" t="s">
        <v>427</v>
      </c>
      <c r="C57" s="402"/>
      <c r="D57" s="427"/>
      <c r="E57" s="404"/>
      <c r="F57" s="406"/>
    </row>
    <row r="58" spans="1:6" ht="38.25">
      <c r="A58" s="412" t="s">
        <v>428</v>
      </c>
      <c r="B58" s="408" t="s">
        <v>429</v>
      </c>
      <c r="C58" s="409" t="s">
        <v>87</v>
      </c>
      <c r="D58" s="414">
        <v>1</v>
      </c>
      <c r="E58" s="410"/>
      <c r="F58" s="411">
        <f>D58*E58</f>
        <v>0</v>
      </c>
    </row>
    <row r="59" spans="1:6" ht="51">
      <c r="A59" s="412"/>
      <c r="B59" s="408" t="s">
        <v>430</v>
      </c>
      <c r="C59" s="409"/>
      <c r="D59" s="414"/>
      <c r="E59" s="410"/>
      <c r="F59" s="411"/>
    </row>
    <row r="60" spans="1:6">
      <c r="A60" s="415"/>
      <c r="B60" s="416"/>
      <c r="C60" s="407"/>
      <c r="D60" s="417"/>
      <c r="E60" s="418"/>
      <c r="F60" s="419"/>
    </row>
    <row r="61" spans="1:6">
      <c r="A61" s="415"/>
      <c r="B61" s="416"/>
      <c r="C61" s="407"/>
      <c r="D61" s="417"/>
      <c r="E61" s="418"/>
      <c r="F61" s="419"/>
    </row>
    <row r="62" spans="1:6" ht="25.5">
      <c r="A62" s="26" t="s">
        <v>431</v>
      </c>
      <c r="B62" s="401" t="s">
        <v>432</v>
      </c>
      <c r="C62" s="402" t="s">
        <v>433</v>
      </c>
      <c r="D62" s="433">
        <v>1</v>
      </c>
      <c r="E62" s="405"/>
      <c r="F62" s="411">
        <f>D62*E62</f>
        <v>0</v>
      </c>
    </row>
    <row r="63" spans="1:6">
      <c r="A63" s="26"/>
      <c r="B63" s="401" t="s">
        <v>434</v>
      </c>
      <c r="C63" s="402"/>
      <c r="D63" s="433"/>
      <c r="E63" s="405"/>
      <c r="F63" s="406"/>
    </row>
    <row r="64" spans="1:6" ht="51">
      <c r="A64" s="26"/>
      <c r="B64" s="401" t="s">
        <v>435</v>
      </c>
      <c r="C64" s="402"/>
      <c r="D64" s="433"/>
      <c r="E64" s="405"/>
      <c r="F64" s="406"/>
    </row>
    <row r="65" spans="1:6">
      <c r="A65" s="412"/>
      <c r="B65" s="408" t="s">
        <v>436</v>
      </c>
      <c r="C65" s="409"/>
      <c r="D65" s="414"/>
      <c r="E65" s="410"/>
      <c r="F65" s="411"/>
    </row>
    <row r="66" spans="1:6" ht="38.25">
      <c r="A66" s="412"/>
      <c r="B66" s="408" t="s">
        <v>437</v>
      </c>
      <c r="C66" s="409"/>
      <c r="D66" s="414"/>
      <c r="E66" s="410"/>
      <c r="F66" s="411"/>
    </row>
    <row r="67" spans="1:6">
      <c r="A67" s="412"/>
      <c r="B67" s="408" t="s">
        <v>438</v>
      </c>
      <c r="C67" s="409"/>
      <c r="D67" s="414"/>
      <c r="E67" s="410"/>
      <c r="F67" s="411"/>
    </row>
    <row r="68" spans="1:6" ht="76.5">
      <c r="A68" s="412"/>
      <c r="B68" s="408" t="s">
        <v>439</v>
      </c>
      <c r="C68" s="409"/>
      <c r="D68" s="414"/>
      <c r="E68" s="410"/>
      <c r="F68" s="411"/>
    </row>
    <row r="69" spans="1:6">
      <c r="A69" s="412"/>
      <c r="B69" s="408" t="s">
        <v>440</v>
      </c>
      <c r="C69" s="409"/>
      <c r="D69" s="414"/>
      <c r="E69" s="410"/>
      <c r="F69" s="411"/>
    </row>
    <row r="70" spans="1:6" ht="25.5">
      <c r="A70" s="412"/>
      <c r="B70" s="408" t="s">
        <v>441</v>
      </c>
      <c r="C70" s="409"/>
      <c r="D70" s="414"/>
      <c r="E70" s="410"/>
      <c r="F70" s="411"/>
    </row>
    <row r="71" spans="1:6">
      <c r="A71" s="428"/>
      <c r="B71" s="429"/>
      <c r="C71" s="404"/>
      <c r="D71" s="430"/>
      <c r="E71" s="431"/>
      <c r="F71" s="432"/>
    </row>
    <row r="72" spans="1:6">
      <c r="A72" s="428"/>
      <c r="B72" s="429"/>
      <c r="C72" s="404"/>
      <c r="D72" s="430"/>
      <c r="E72" s="431"/>
      <c r="F72" s="432"/>
    </row>
    <row r="73" spans="1:6" ht="38.25">
      <c r="A73" s="26" t="s">
        <v>406</v>
      </c>
      <c r="B73" s="401" t="s">
        <v>442</v>
      </c>
      <c r="C73" s="402" t="s">
        <v>433</v>
      </c>
      <c r="D73" s="433">
        <v>2</v>
      </c>
      <c r="E73" s="405"/>
      <c r="F73" s="411">
        <f>D73*E73</f>
        <v>0</v>
      </c>
    </row>
    <row r="74" spans="1:6" ht="76.5">
      <c r="A74" s="26"/>
      <c r="B74" s="401" t="s">
        <v>443</v>
      </c>
      <c r="C74" s="402"/>
      <c r="D74" s="433"/>
      <c r="E74" s="405"/>
      <c r="F74" s="406"/>
    </row>
    <row r="75" spans="1:6">
      <c r="A75" s="26"/>
      <c r="B75" s="401" t="s">
        <v>444</v>
      </c>
      <c r="C75" s="402"/>
      <c r="D75" s="433"/>
      <c r="E75" s="405"/>
      <c r="F75" s="406"/>
    </row>
    <row r="76" spans="1:6" ht="51">
      <c r="A76" s="26"/>
      <c r="B76" s="401" t="s">
        <v>445</v>
      </c>
      <c r="C76" s="402"/>
      <c r="D76" s="433"/>
      <c r="E76" s="405"/>
      <c r="F76" s="406"/>
    </row>
    <row r="77" spans="1:6">
      <c r="A77" s="412"/>
      <c r="B77" s="408" t="s">
        <v>446</v>
      </c>
      <c r="C77" s="409"/>
      <c r="D77" s="414"/>
      <c r="E77" s="410"/>
      <c r="F77" s="411"/>
    </row>
    <row r="78" spans="1:6">
      <c r="A78" s="412"/>
      <c r="B78" s="408" t="s">
        <v>447</v>
      </c>
      <c r="C78" s="409"/>
      <c r="D78" s="414"/>
      <c r="E78" s="410"/>
      <c r="F78" s="411"/>
    </row>
    <row r="79" spans="1:6">
      <c r="A79" s="412"/>
      <c r="B79" s="408" t="s">
        <v>448</v>
      </c>
      <c r="C79" s="409"/>
      <c r="D79" s="414"/>
      <c r="E79" s="410"/>
      <c r="F79" s="411"/>
    </row>
    <row r="80" spans="1:6">
      <c r="A80" s="412"/>
      <c r="B80" s="408" t="s">
        <v>449</v>
      </c>
      <c r="C80" s="409"/>
      <c r="D80" s="414"/>
      <c r="E80" s="410"/>
      <c r="F80" s="411"/>
    </row>
    <row r="81" spans="1:6" ht="25.5">
      <c r="A81" s="412"/>
      <c r="B81" s="439" t="s">
        <v>450</v>
      </c>
      <c r="C81" s="409"/>
      <c r="D81" s="414"/>
      <c r="E81" s="410"/>
      <c r="F81" s="411"/>
    </row>
    <row r="82" spans="1:6" ht="25.5">
      <c r="A82" s="412"/>
      <c r="B82" s="408" t="s">
        <v>451</v>
      </c>
      <c r="C82" s="409"/>
      <c r="D82" s="414"/>
      <c r="E82" s="410"/>
      <c r="F82" s="411"/>
    </row>
    <row r="83" spans="1:6" ht="76.5">
      <c r="A83" s="412"/>
      <c r="B83" s="408" t="s">
        <v>439</v>
      </c>
      <c r="C83" s="409"/>
      <c r="D83" s="414"/>
      <c r="E83" s="410"/>
      <c r="F83" s="411"/>
    </row>
    <row r="84" spans="1:6">
      <c r="A84" s="412"/>
      <c r="B84" s="408" t="s">
        <v>440</v>
      </c>
      <c r="C84" s="409"/>
      <c r="D84" s="414"/>
      <c r="E84" s="410"/>
      <c r="F84" s="411"/>
    </row>
    <row r="85" spans="1:6" ht="25.5">
      <c r="A85" s="412"/>
      <c r="B85" s="408" t="s">
        <v>452</v>
      </c>
      <c r="C85" s="409"/>
      <c r="D85" s="414"/>
      <c r="E85" s="410"/>
      <c r="F85" s="411"/>
    </row>
    <row r="86" spans="1:6">
      <c r="A86" s="428"/>
      <c r="B86" s="429"/>
      <c r="C86" s="404"/>
      <c r="D86" s="430"/>
      <c r="E86" s="431"/>
      <c r="F86" s="432"/>
    </row>
    <row r="87" spans="1:6">
      <c r="A87" s="428"/>
      <c r="B87" s="429"/>
      <c r="C87" s="404"/>
      <c r="D87" s="430"/>
      <c r="E87" s="431"/>
      <c r="F87" s="432"/>
    </row>
    <row r="88" spans="1:6" ht="38.25">
      <c r="A88" s="26" t="s">
        <v>406</v>
      </c>
      <c r="B88" s="401" t="s">
        <v>453</v>
      </c>
      <c r="C88" s="402" t="s">
        <v>433</v>
      </c>
      <c r="D88" s="433">
        <v>1</v>
      </c>
      <c r="E88" s="405"/>
      <c r="F88" s="411">
        <f>D88*E88</f>
        <v>0</v>
      </c>
    </row>
    <row r="89" spans="1:6" ht="76.5">
      <c r="A89" s="26"/>
      <c r="B89" s="401" t="s">
        <v>443</v>
      </c>
      <c r="C89" s="402"/>
      <c r="D89" s="433"/>
      <c r="E89" s="405"/>
      <c r="F89" s="406"/>
    </row>
    <row r="90" spans="1:6">
      <c r="A90" s="26"/>
      <c r="B90" s="401" t="s">
        <v>444</v>
      </c>
      <c r="C90" s="402"/>
      <c r="D90" s="433"/>
      <c r="E90" s="405"/>
      <c r="F90" s="406"/>
    </row>
    <row r="91" spans="1:6" ht="63.75">
      <c r="A91" s="26"/>
      <c r="B91" s="401" t="s">
        <v>454</v>
      </c>
      <c r="C91" s="402"/>
      <c r="D91" s="433"/>
      <c r="E91" s="405"/>
      <c r="F91" s="406"/>
    </row>
    <row r="92" spans="1:6">
      <c r="A92" s="412"/>
      <c r="B92" s="408" t="s">
        <v>446</v>
      </c>
      <c r="C92" s="409"/>
      <c r="D92" s="414"/>
      <c r="E92" s="410"/>
      <c r="F92" s="411"/>
    </row>
    <row r="93" spans="1:6">
      <c r="A93" s="412"/>
      <c r="B93" s="408" t="s">
        <v>447</v>
      </c>
      <c r="C93" s="409"/>
      <c r="D93" s="414"/>
      <c r="E93" s="410"/>
      <c r="F93" s="411"/>
    </row>
    <row r="94" spans="1:6">
      <c r="A94" s="412"/>
      <c r="B94" s="408" t="s">
        <v>448</v>
      </c>
      <c r="C94" s="409"/>
      <c r="D94" s="414"/>
      <c r="E94" s="410"/>
      <c r="F94" s="411"/>
    </row>
    <row r="95" spans="1:6">
      <c r="A95" s="412"/>
      <c r="B95" s="408" t="s">
        <v>449</v>
      </c>
      <c r="C95" s="409"/>
      <c r="D95" s="414"/>
      <c r="E95" s="410"/>
      <c r="F95" s="411"/>
    </row>
    <row r="96" spans="1:6" ht="25.5">
      <c r="A96" s="412"/>
      <c r="B96" s="439" t="s">
        <v>450</v>
      </c>
      <c r="C96" s="409"/>
      <c r="D96" s="414"/>
      <c r="E96" s="410"/>
      <c r="F96" s="411"/>
    </row>
    <row r="97" spans="1:6" ht="25.5">
      <c r="A97" s="412"/>
      <c r="B97" s="408" t="s">
        <v>451</v>
      </c>
      <c r="C97" s="409"/>
      <c r="D97" s="414"/>
      <c r="E97" s="410"/>
      <c r="F97" s="411"/>
    </row>
    <row r="98" spans="1:6" ht="76.5">
      <c r="A98" s="412"/>
      <c r="B98" s="408" t="s">
        <v>439</v>
      </c>
      <c r="C98" s="409"/>
      <c r="D98" s="414"/>
      <c r="E98" s="410"/>
      <c r="F98" s="411"/>
    </row>
    <row r="99" spans="1:6">
      <c r="A99" s="412"/>
      <c r="B99" s="408" t="s">
        <v>440</v>
      </c>
      <c r="C99" s="409"/>
      <c r="D99" s="414"/>
      <c r="E99" s="410"/>
      <c r="F99" s="411"/>
    </row>
    <row r="100" spans="1:6" ht="25.5">
      <c r="A100" s="412"/>
      <c r="B100" s="408" t="s">
        <v>452</v>
      </c>
      <c r="C100" s="409"/>
      <c r="D100" s="414"/>
      <c r="E100" s="410"/>
      <c r="F100" s="411"/>
    </row>
    <row r="101" spans="1:6">
      <c r="A101" s="428"/>
      <c r="B101" s="429"/>
      <c r="C101" s="404"/>
      <c r="D101" s="430"/>
      <c r="E101" s="431"/>
      <c r="F101" s="432"/>
    </row>
    <row r="102" spans="1:6">
      <c r="A102" s="428"/>
      <c r="B102" s="429"/>
      <c r="C102" s="404"/>
      <c r="D102" s="430"/>
      <c r="E102" s="431"/>
      <c r="F102" s="432"/>
    </row>
    <row r="103" spans="1:6" ht="38.25">
      <c r="A103" s="26" t="s">
        <v>406</v>
      </c>
      <c r="B103" s="401" t="s">
        <v>455</v>
      </c>
      <c r="C103" s="402" t="s">
        <v>433</v>
      </c>
      <c r="D103" s="433">
        <v>1</v>
      </c>
      <c r="E103" s="405"/>
      <c r="F103" s="411">
        <f>D103*E103</f>
        <v>0</v>
      </c>
    </row>
    <row r="104" spans="1:6" ht="38.25">
      <c r="A104" s="26"/>
      <c r="B104" s="401" t="s">
        <v>456</v>
      </c>
      <c r="C104" s="402"/>
      <c r="D104" s="433"/>
      <c r="E104" s="405"/>
      <c r="F104" s="406"/>
    </row>
    <row r="105" spans="1:6">
      <c r="A105" s="26"/>
      <c r="B105" s="401" t="s">
        <v>444</v>
      </c>
      <c r="C105" s="402"/>
      <c r="D105" s="433"/>
      <c r="E105" s="405"/>
      <c r="F105" s="406"/>
    </row>
    <row r="106" spans="1:6" ht="51">
      <c r="A106" s="26"/>
      <c r="B106" s="401" t="s">
        <v>457</v>
      </c>
      <c r="C106" s="402"/>
      <c r="D106" s="433"/>
      <c r="E106" s="405"/>
      <c r="F106" s="406"/>
    </row>
    <row r="107" spans="1:6">
      <c r="A107" s="412"/>
      <c r="B107" s="408" t="s">
        <v>446</v>
      </c>
      <c r="C107" s="409"/>
      <c r="D107" s="414"/>
      <c r="E107" s="410"/>
      <c r="F107" s="411"/>
    </row>
    <row r="108" spans="1:6">
      <c r="A108" s="412"/>
      <c r="B108" s="408" t="s">
        <v>447</v>
      </c>
      <c r="C108" s="409"/>
      <c r="D108" s="414"/>
      <c r="E108" s="410"/>
      <c r="F108" s="411"/>
    </row>
    <row r="109" spans="1:6">
      <c r="A109" s="412"/>
      <c r="B109" s="408" t="s">
        <v>448</v>
      </c>
      <c r="C109" s="409"/>
      <c r="D109" s="414"/>
      <c r="E109" s="410"/>
      <c r="F109" s="411"/>
    </row>
    <row r="110" spans="1:6">
      <c r="A110" s="428"/>
      <c r="B110" s="429"/>
      <c r="C110" s="404"/>
      <c r="D110" s="430"/>
      <c r="E110" s="431"/>
      <c r="F110" s="432"/>
    </row>
    <row r="111" spans="1:6">
      <c r="A111" s="428"/>
      <c r="B111" s="429"/>
      <c r="C111" s="404"/>
      <c r="D111" s="430"/>
      <c r="E111" s="431"/>
      <c r="F111" s="432"/>
    </row>
    <row r="112" spans="1:6" ht="25.5">
      <c r="A112" s="412" t="s">
        <v>458</v>
      </c>
      <c r="B112" s="408" t="s">
        <v>459</v>
      </c>
      <c r="C112" s="409"/>
      <c r="D112" s="414"/>
      <c r="E112" s="410"/>
      <c r="F112" s="411"/>
    </row>
    <row r="113" spans="1:6">
      <c r="A113" s="415"/>
      <c r="B113" s="408" t="s">
        <v>460</v>
      </c>
      <c r="C113" s="409" t="s">
        <v>25</v>
      </c>
      <c r="D113" s="414">
        <v>1</v>
      </c>
      <c r="E113" s="410"/>
      <c r="F113" s="411">
        <f>D113*E113</f>
        <v>0</v>
      </c>
    </row>
    <row r="114" spans="1:6">
      <c r="A114" s="415"/>
      <c r="B114" s="416"/>
      <c r="C114" s="407"/>
      <c r="D114" s="417"/>
      <c r="E114" s="418"/>
      <c r="F114" s="419"/>
    </row>
    <row r="115" spans="1:6">
      <c r="A115" s="415"/>
      <c r="B115" s="408" t="s">
        <v>461</v>
      </c>
      <c r="C115" s="409" t="s">
        <v>25</v>
      </c>
      <c r="D115" s="414">
        <v>5</v>
      </c>
      <c r="E115" s="410"/>
      <c r="F115" s="411">
        <f>D115*E115</f>
        <v>0</v>
      </c>
    </row>
    <row r="116" spans="1:6">
      <c r="A116" s="415"/>
      <c r="B116" s="416"/>
      <c r="C116" s="407"/>
      <c r="D116" s="417"/>
      <c r="E116" s="418"/>
      <c r="F116" s="419"/>
    </row>
    <row r="117" spans="1:6">
      <c r="A117" s="415"/>
      <c r="B117" s="408" t="s">
        <v>462</v>
      </c>
      <c r="C117" s="409" t="s">
        <v>25</v>
      </c>
      <c r="D117" s="414">
        <v>10</v>
      </c>
      <c r="E117" s="410"/>
      <c r="F117" s="411">
        <f>D117*E117</f>
        <v>0</v>
      </c>
    </row>
    <row r="118" spans="1:6">
      <c r="A118" s="415"/>
      <c r="B118" s="416"/>
      <c r="C118" s="407"/>
      <c r="D118" s="417"/>
      <c r="E118" s="418"/>
      <c r="F118" s="419"/>
    </row>
    <row r="119" spans="1:6" ht="25.5">
      <c r="A119" s="415"/>
      <c r="B119" s="408" t="s">
        <v>463</v>
      </c>
      <c r="C119" s="409" t="s">
        <v>25</v>
      </c>
      <c r="D119" s="414">
        <v>10</v>
      </c>
      <c r="E119" s="410"/>
      <c r="F119" s="411">
        <f>D119*E119</f>
        <v>0</v>
      </c>
    </row>
    <row r="120" spans="1:6">
      <c r="A120" s="415"/>
      <c r="B120" s="416"/>
      <c r="C120" s="407"/>
      <c r="D120" s="417"/>
      <c r="E120" s="418"/>
      <c r="F120" s="419"/>
    </row>
    <row r="121" spans="1:6">
      <c r="A121" s="415"/>
      <c r="B121" s="408"/>
      <c r="C121" s="409"/>
      <c r="D121" s="414"/>
      <c r="E121" s="410"/>
      <c r="F121" s="411"/>
    </row>
    <row r="122" spans="1:6">
      <c r="A122" s="415"/>
      <c r="B122" s="416"/>
      <c r="C122" s="407"/>
      <c r="D122" s="417"/>
      <c r="E122" s="418"/>
      <c r="F122" s="419"/>
    </row>
    <row r="123" spans="1:6">
      <c r="A123" s="412" t="s">
        <v>464</v>
      </c>
      <c r="B123" s="408" t="s">
        <v>465</v>
      </c>
      <c r="C123" s="409" t="s">
        <v>401</v>
      </c>
      <c r="D123" s="414">
        <v>25</v>
      </c>
      <c r="E123" s="410"/>
      <c r="F123" s="411">
        <f>D123*E123</f>
        <v>0</v>
      </c>
    </row>
    <row r="124" spans="1:6">
      <c r="A124" s="415"/>
      <c r="B124" s="416"/>
      <c r="C124" s="407"/>
      <c r="D124" s="417"/>
      <c r="E124" s="418"/>
      <c r="F124" s="419"/>
    </row>
    <row r="125" spans="1:6">
      <c r="A125" s="415"/>
      <c r="B125" s="416"/>
      <c r="C125" s="407"/>
      <c r="D125" s="417"/>
      <c r="E125" s="418"/>
      <c r="F125" s="419"/>
    </row>
    <row r="126" spans="1:6" ht="52.5">
      <c r="A126" s="26" t="s">
        <v>466</v>
      </c>
      <c r="B126" s="401" t="s">
        <v>467</v>
      </c>
      <c r="C126" s="402" t="s">
        <v>401</v>
      </c>
      <c r="D126" s="433">
        <v>15</v>
      </c>
      <c r="E126" s="405"/>
      <c r="F126" s="411">
        <f>D126*E126</f>
        <v>0</v>
      </c>
    </row>
    <row r="127" spans="1:6" ht="76.5">
      <c r="A127" s="26"/>
      <c r="B127" s="401" t="s">
        <v>468</v>
      </c>
      <c r="C127" s="402"/>
      <c r="D127" s="433"/>
      <c r="E127" s="405"/>
      <c r="F127" s="406"/>
    </row>
    <row r="128" spans="1:6">
      <c r="A128" s="428"/>
      <c r="B128" s="429"/>
      <c r="C128" s="404"/>
      <c r="D128" s="430"/>
      <c r="E128" s="431"/>
      <c r="F128" s="432"/>
    </row>
    <row r="129" spans="1:6">
      <c r="A129" s="428"/>
      <c r="B129" s="429"/>
      <c r="C129" s="404"/>
      <c r="D129" s="430"/>
      <c r="E129" s="431"/>
      <c r="F129" s="432"/>
    </row>
    <row r="130" spans="1:6" ht="52.5">
      <c r="A130" s="26" t="s">
        <v>466</v>
      </c>
      <c r="B130" s="401" t="s">
        <v>469</v>
      </c>
      <c r="C130" s="402" t="s">
        <v>401</v>
      </c>
      <c r="D130" s="433">
        <v>30</v>
      </c>
      <c r="E130" s="405"/>
      <c r="F130" s="411">
        <f>D130*E130</f>
        <v>0</v>
      </c>
    </row>
    <row r="131" spans="1:6" ht="76.5">
      <c r="A131" s="26"/>
      <c r="B131" s="401" t="s">
        <v>468</v>
      </c>
      <c r="C131" s="402"/>
      <c r="D131" s="433"/>
      <c r="E131" s="405"/>
      <c r="F131" s="406"/>
    </row>
    <row r="132" spans="1:6">
      <c r="A132" s="428"/>
      <c r="B132" s="429"/>
      <c r="C132" s="404"/>
      <c r="D132" s="430"/>
      <c r="E132" s="431"/>
      <c r="F132" s="432"/>
    </row>
    <row r="133" spans="1:6">
      <c r="A133" s="428"/>
      <c r="B133" s="429"/>
      <c r="C133" s="404"/>
      <c r="D133" s="430"/>
      <c r="E133" s="431"/>
      <c r="F133" s="432"/>
    </row>
    <row r="134" spans="1:6" ht="51">
      <c r="A134" s="412" t="s">
        <v>470</v>
      </c>
      <c r="B134" s="408" t="s">
        <v>471</v>
      </c>
      <c r="C134" s="409" t="s">
        <v>401</v>
      </c>
      <c r="D134" s="414">
        <v>25</v>
      </c>
      <c r="E134" s="410"/>
      <c r="F134" s="411">
        <f>D134*E134</f>
        <v>0</v>
      </c>
    </row>
    <row r="135" spans="1:6" ht="51">
      <c r="A135" s="412"/>
      <c r="B135" s="408" t="s">
        <v>472</v>
      </c>
      <c r="C135" s="409"/>
      <c r="D135" s="414"/>
      <c r="E135" s="410"/>
      <c r="F135" s="411"/>
    </row>
    <row r="136" spans="1:6">
      <c r="A136" s="415"/>
      <c r="B136" s="416"/>
      <c r="C136" s="407"/>
      <c r="D136" s="417"/>
      <c r="E136" s="418"/>
      <c r="F136" s="419"/>
    </row>
    <row r="137" spans="1:6">
      <c r="A137" s="415"/>
      <c r="B137" s="416"/>
      <c r="C137" s="407"/>
      <c r="D137" s="417"/>
      <c r="E137" s="418"/>
      <c r="F137" s="419"/>
    </row>
    <row r="138" spans="1:6" ht="51">
      <c r="A138" s="412" t="s">
        <v>473</v>
      </c>
      <c r="B138" s="408" t="s">
        <v>474</v>
      </c>
      <c r="C138" s="409" t="s">
        <v>401</v>
      </c>
      <c r="D138" s="414">
        <v>20</v>
      </c>
      <c r="E138" s="410"/>
      <c r="F138" s="411">
        <f>D138*E138</f>
        <v>0</v>
      </c>
    </row>
    <row r="139" spans="1:6">
      <c r="A139" s="415"/>
      <c r="B139" s="416"/>
      <c r="C139" s="407"/>
      <c r="D139" s="417"/>
      <c r="E139" s="418"/>
      <c r="F139" s="419"/>
    </row>
    <row r="140" spans="1:6" ht="15.75" thickBot="1">
      <c r="A140" s="415"/>
      <c r="B140" s="416"/>
      <c r="C140" s="407"/>
      <c r="D140" s="417"/>
      <c r="E140" s="418"/>
      <c r="F140" s="419"/>
    </row>
    <row r="141" spans="1:6" ht="27" thickTop="1" thickBot="1">
      <c r="A141" s="434" t="s">
        <v>426</v>
      </c>
      <c r="B141" s="435" t="s">
        <v>475</v>
      </c>
      <c r="C141" s="436"/>
      <c r="D141" s="437"/>
      <c r="E141" s="438"/>
      <c r="F141" s="425">
        <f>SUM(F58:F138)</f>
        <v>0</v>
      </c>
    </row>
    <row r="142" spans="1:6" ht="15.75" thickTop="1">
      <c r="A142" s="426"/>
      <c r="B142" s="426"/>
      <c r="C142" s="402"/>
      <c r="D142" s="405"/>
      <c r="E142" s="404"/>
      <c r="F142" s="406"/>
    </row>
    <row r="143" spans="1:6">
      <c r="A143" s="428" t="s">
        <v>380</v>
      </c>
      <c r="B143" s="401"/>
      <c r="C143" s="402"/>
      <c r="D143" s="405"/>
      <c r="E143" s="404"/>
      <c r="F143" s="406"/>
    </row>
    <row r="144" spans="1:6">
      <c r="A144" s="26" t="s">
        <v>476</v>
      </c>
      <c r="B144" s="440" t="s">
        <v>477</v>
      </c>
      <c r="C144" s="402"/>
      <c r="D144" s="441"/>
      <c r="E144" s="404"/>
      <c r="F144" s="442"/>
    </row>
    <row r="145" spans="1:6">
      <c r="A145" s="412" t="s">
        <v>478</v>
      </c>
      <c r="B145" s="408" t="s">
        <v>479</v>
      </c>
      <c r="C145" s="443"/>
      <c r="D145" s="413"/>
      <c r="E145" s="443"/>
      <c r="F145" s="411"/>
    </row>
    <row r="146" spans="1:6" ht="51">
      <c r="A146" s="415"/>
      <c r="B146" s="408" t="s">
        <v>480</v>
      </c>
      <c r="C146" s="409" t="s">
        <v>401</v>
      </c>
      <c r="D146" s="414">
        <v>894</v>
      </c>
      <c r="E146" s="410"/>
      <c r="F146" s="411">
        <f>D146*E146</f>
        <v>0</v>
      </c>
    </row>
    <row r="147" spans="1:6" ht="51">
      <c r="A147" s="415"/>
      <c r="B147" s="408" t="s">
        <v>481</v>
      </c>
      <c r="C147" s="409"/>
      <c r="D147" s="414"/>
      <c r="E147" s="410"/>
      <c r="F147" s="411"/>
    </row>
    <row r="148" spans="1:6">
      <c r="A148" s="415"/>
      <c r="B148" s="416"/>
      <c r="C148" s="407"/>
      <c r="D148" s="417"/>
      <c r="E148" s="418"/>
      <c r="F148" s="419"/>
    </row>
    <row r="149" spans="1:6">
      <c r="A149" s="415"/>
      <c r="B149" s="416"/>
      <c r="C149" s="407"/>
      <c r="D149" s="417"/>
      <c r="E149" s="418"/>
      <c r="F149" s="419"/>
    </row>
    <row r="150" spans="1:6" ht="51">
      <c r="A150" s="26" t="s">
        <v>482</v>
      </c>
      <c r="B150" s="401" t="s">
        <v>483</v>
      </c>
      <c r="C150" s="441"/>
      <c r="D150" s="427"/>
      <c r="E150" s="441"/>
      <c r="F150" s="406"/>
    </row>
    <row r="151" spans="1:6" ht="65.25">
      <c r="A151" s="428"/>
      <c r="B151" s="401" t="s">
        <v>484</v>
      </c>
      <c r="C151" s="402" t="s">
        <v>401</v>
      </c>
      <c r="D151" s="433">
        <v>1191</v>
      </c>
      <c r="E151" s="405"/>
      <c r="F151" s="411">
        <f>D151*E151</f>
        <v>0</v>
      </c>
    </row>
    <row r="152" spans="1:6">
      <c r="A152" s="428"/>
      <c r="B152" s="416"/>
      <c r="C152" s="404"/>
      <c r="D152" s="430"/>
      <c r="E152" s="431"/>
      <c r="F152" s="432"/>
    </row>
    <row r="153" spans="1:6">
      <c r="A153" s="428"/>
      <c r="B153" s="401" t="s">
        <v>485</v>
      </c>
      <c r="C153" s="402" t="s">
        <v>401</v>
      </c>
      <c r="D153" s="433">
        <v>200</v>
      </c>
      <c r="E153" s="405"/>
      <c r="F153" s="411">
        <f>D153*E153</f>
        <v>0</v>
      </c>
    </row>
    <row r="154" spans="1:6">
      <c r="A154" s="428"/>
      <c r="B154" s="429"/>
      <c r="C154" s="404"/>
      <c r="D154" s="430"/>
      <c r="E154" s="431"/>
      <c r="F154" s="432"/>
    </row>
    <row r="155" spans="1:6">
      <c r="A155" s="428"/>
      <c r="B155" s="429"/>
      <c r="C155" s="404"/>
      <c r="D155" s="430"/>
      <c r="E155" s="431"/>
      <c r="F155" s="432"/>
    </row>
    <row r="156" spans="1:6" ht="38.25">
      <c r="A156" s="26" t="s">
        <v>478</v>
      </c>
      <c r="B156" s="401" t="s">
        <v>486</v>
      </c>
      <c r="C156" s="441"/>
      <c r="D156" s="427"/>
      <c r="E156" s="441"/>
      <c r="F156" s="406"/>
    </row>
    <row r="157" spans="1:6" ht="63.75">
      <c r="A157" s="428"/>
      <c r="B157" s="401" t="s">
        <v>487</v>
      </c>
      <c r="C157" s="402" t="s">
        <v>433</v>
      </c>
      <c r="D157" s="433">
        <v>10</v>
      </c>
      <c r="E157" s="405"/>
      <c r="F157" s="411">
        <f>D157*E157</f>
        <v>0</v>
      </c>
    </row>
    <row r="158" spans="1:6">
      <c r="A158" s="428"/>
      <c r="B158" s="429"/>
      <c r="C158" s="404"/>
      <c r="D158" s="430"/>
      <c r="E158" s="431"/>
      <c r="F158" s="432"/>
    </row>
    <row r="159" spans="1:6" ht="63.75">
      <c r="A159" s="428"/>
      <c r="B159" s="401" t="s">
        <v>488</v>
      </c>
      <c r="C159" s="402" t="s">
        <v>433</v>
      </c>
      <c r="D159" s="433">
        <v>6</v>
      </c>
      <c r="E159" s="405"/>
      <c r="F159" s="411">
        <f>D159*E159</f>
        <v>0</v>
      </c>
    </row>
    <row r="160" spans="1:6">
      <c r="A160" s="428"/>
      <c r="B160" s="429"/>
      <c r="C160" s="404"/>
      <c r="D160" s="430"/>
      <c r="E160" s="431"/>
      <c r="F160" s="432"/>
    </row>
    <row r="161" spans="1:6" ht="63.75">
      <c r="A161" s="428"/>
      <c r="B161" s="401" t="s">
        <v>489</v>
      </c>
      <c r="C161" s="402" t="s">
        <v>433</v>
      </c>
      <c r="D161" s="433">
        <v>2</v>
      </c>
      <c r="E161" s="405"/>
      <c r="F161" s="411">
        <f>D161*E161</f>
        <v>0</v>
      </c>
    </row>
    <row r="162" spans="1:6">
      <c r="A162" s="428"/>
      <c r="B162" s="429"/>
      <c r="C162" s="404"/>
      <c r="D162" s="430"/>
      <c r="E162" s="431"/>
      <c r="F162" s="432"/>
    </row>
    <row r="163" spans="1:6" ht="63.75">
      <c r="A163" s="428"/>
      <c r="B163" s="401" t="s">
        <v>490</v>
      </c>
      <c r="C163" s="402" t="s">
        <v>433</v>
      </c>
      <c r="D163" s="433">
        <v>2</v>
      </c>
      <c r="E163" s="405"/>
      <c r="F163" s="411">
        <f>D163*E163</f>
        <v>0</v>
      </c>
    </row>
    <row r="164" spans="1:6">
      <c r="A164" s="428"/>
      <c r="B164" s="429"/>
      <c r="C164" s="404"/>
      <c r="D164" s="430"/>
      <c r="E164" s="431"/>
      <c r="F164" s="432"/>
    </row>
    <row r="165" spans="1:6" ht="114.75">
      <c r="A165" s="415"/>
      <c r="B165" s="408" t="s">
        <v>491</v>
      </c>
      <c r="C165" s="409" t="s">
        <v>433</v>
      </c>
      <c r="D165" s="414">
        <v>3</v>
      </c>
      <c r="E165" s="410"/>
      <c r="F165" s="411">
        <f>D165*E165</f>
        <v>0</v>
      </c>
    </row>
    <row r="166" spans="1:6">
      <c r="A166" s="415"/>
      <c r="B166" s="416"/>
      <c r="C166" s="407"/>
      <c r="D166" s="417"/>
      <c r="E166" s="418"/>
      <c r="F166" s="419"/>
    </row>
    <row r="167" spans="1:6">
      <c r="A167" s="26" t="s">
        <v>492</v>
      </c>
      <c r="B167" s="401" t="s">
        <v>493</v>
      </c>
      <c r="C167" s="441"/>
      <c r="D167" s="427"/>
      <c r="E167" s="441"/>
      <c r="F167" s="406"/>
    </row>
    <row r="168" spans="1:6">
      <c r="A168" s="415"/>
      <c r="B168" s="408" t="s">
        <v>494</v>
      </c>
      <c r="C168" s="409" t="s">
        <v>433</v>
      </c>
      <c r="D168" s="414">
        <v>27</v>
      </c>
      <c r="E168" s="410"/>
      <c r="F168" s="411">
        <f>D168*E168</f>
        <v>0</v>
      </c>
    </row>
    <row r="169" spans="1:6">
      <c r="A169" s="415"/>
      <c r="B169" s="416"/>
      <c r="C169" s="407"/>
      <c r="D169" s="417"/>
      <c r="E169" s="418"/>
      <c r="F169" s="419"/>
    </row>
    <row r="170" spans="1:6">
      <c r="A170" s="415"/>
      <c r="B170" s="408" t="s">
        <v>495</v>
      </c>
      <c r="C170" s="409" t="s">
        <v>433</v>
      </c>
      <c r="D170" s="414">
        <v>27</v>
      </c>
      <c r="E170" s="410"/>
      <c r="F170" s="411">
        <f>D170*E170</f>
        <v>0</v>
      </c>
    </row>
    <row r="171" spans="1:6">
      <c r="A171" s="415"/>
      <c r="B171" s="416"/>
      <c r="C171" s="407"/>
      <c r="D171" s="417"/>
      <c r="E171" s="418"/>
      <c r="F171" s="419"/>
    </row>
    <row r="172" spans="1:6">
      <c r="A172" s="428"/>
      <c r="B172" s="429"/>
      <c r="C172" s="404"/>
      <c r="D172" s="430"/>
      <c r="E172" s="431"/>
      <c r="F172" s="432"/>
    </row>
    <row r="173" spans="1:6">
      <c r="A173" s="412" t="s">
        <v>496</v>
      </c>
      <c r="B173" s="408" t="s">
        <v>497</v>
      </c>
      <c r="C173" s="409" t="s">
        <v>25</v>
      </c>
      <c r="D173" s="414">
        <v>3</v>
      </c>
      <c r="E173" s="410"/>
      <c r="F173" s="411">
        <f>D173*E173</f>
        <v>0</v>
      </c>
    </row>
    <row r="174" spans="1:6">
      <c r="A174" s="415"/>
      <c r="B174" s="416"/>
      <c r="C174" s="407"/>
      <c r="D174" s="417"/>
      <c r="E174" s="418"/>
      <c r="F174" s="419"/>
    </row>
    <row r="175" spans="1:6">
      <c r="A175" s="415"/>
      <c r="B175" s="416"/>
      <c r="C175" s="407"/>
      <c r="D175" s="417"/>
      <c r="E175" s="418"/>
      <c r="F175" s="419"/>
    </row>
    <row r="176" spans="1:6" ht="25.5">
      <c r="A176" s="412" t="s">
        <v>498</v>
      </c>
      <c r="B176" s="408" t="s">
        <v>499</v>
      </c>
      <c r="C176" s="409" t="s">
        <v>433</v>
      </c>
      <c r="D176" s="414">
        <v>1</v>
      </c>
      <c r="E176" s="410"/>
      <c r="F176" s="411">
        <f>D176*E176</f>
        <v>0</v>
      </c>
    </row>
    <row r="177" spans="1:6">
      <c r="A177" s="415"/>
      <c r="B177" s="416"/>
      <c r="C177" s="407"/>
      <c r="D177" s="417"/>
      <c r="E177" s="418"/>
      <c r="F177" s="419"/>
    </row>
    <row r="178" spans="1:6">
      <c r="A178" s="415"/>
      <c r="B178" s="416"/>
      <c r="C178" s="407"/>
      <c r="D178" s="417"/>
      <c r="E178" s="418"/>
      <c r="F178" s="419"/>
    </row>
    <row r="179" spans="1:6" ht="25.5">
      <c r="A179" s="26" t="s">
        <v>500</v>
      </c>
      <c r="B179" s="401" t="s">
        <v>501</v>
      </c>
      <c r="C179" s="402" t="s">
        <v>25</v>
      </c>
      <c r="D179" s="433">
        <v>16</v>
      </c>
      <c r="E179" s="405"/>
      <c r="F179" s="411">
        <f>D179*E179</f>
        <v>0</v>
      </c>
    </row>
    <row r="180" spans="1:6">
      <c r="A180" s="428"/>
      <c r="B180" s="429"/>
      <c r="C180" s="404"/>
      <c r="D180" s="430"/>
      <c r="E180" s="431"/>
      <c r="F180" s="432"/>
    </row>
    <row r="181" spans="1:6" ht="15.75" thickBot="1">
      <c r="A181" s="428"/>
      <c r="B181" s="429"/>
      <c r="C181" s="404"/>
      <c r="D181" s="430"/>
      <c r="E181" s="431"/>
      <c r="F181" s="432"/>
    </row>
    <row r="182" spans="1:6" ht="16.5" thickTop="1" thickBot="1">
      <c r="A182" s="434" t="s">
        <v>476</v>
      </c>
      <c r="B182" s="435" t="s">
        <v>502</v>
      </c>
      <c r="C182" s="436"/>
      <c r="D182" s="437"/>
      <c r="E182" s="438"/>
      <c r="F182" s="425">
        <f>SUM(F146:F179)</f>
        <v>0</v>
      </c>
    </row>
    <row r="183" spans="1:6" ht="15.75" thickTop="1">
      <c r="A183" s="444"/>
      <c r="B183" s="444"/>
      <c r="C183" s="409"/>
      <c r="D183" s="410"/>
      <c r="E183" s="407"/>
      <c r="F183" s="411"/>
    </row>
    <row r="184" spans="1:6">
      <c r="A184" s="444"/>
      <c r="B184" s="444"/>
      <c r="C184" s="409"/>
      <c r="D184" s="410"/>
      <c r="E184" s="407"/>
      <c r="F184" s="411"/>
    </row>
    <row r="185" spans="1:6">
      <c r="A185" s="412" t="s">
        <v>503</v>
      </c>
      <c r="B185" s="408" t="s">
        <v>504</v>
      </c>
      <c r="C185" s="409"/>
      <c r="D185" s="443"/>
      <c r="E185" s="407"/>
      <c r="F185" s="445"/>
    </row>
    <row r="186" spans="1:6" ht="51">
      <c r="A186" s="412" t="s">
        <v>505</v>
      </c>
      <c r="B186" s="408" t="s">
        <v>506</v>
      </c>
      <c r="C186" s="443"/>
      <c r="D186" s="413"/>
      <c r="E186" s="443"/>
      <c r="F186" s="411"/>
    </row>
    <row r="187" spans="1:6" ht="51">
      <c r="A187" s="412"/>
      <c r="B187" s="408" t="s">
        <v>507</v>
      </c>
      <c r="C187" s="443"/>
      <c r="D187" s="413"/>
      <c r="E187" s="443"/>
      <c r="F187" s="411"/>
    </row>
    <row r="188" spans="1:6">
      <c r="A188" s="415"/>
      <c r="B188" s="408" t="s">
        <v>508</v>
      </c>
      <c r="C188" s="409" t="s">
        <v>401</v>
      </c>
      <c r="D188" s="414">
        <v>180</v>
      </c>
      <c r="E188" s="410"/>
      <c r="F188" s="411">
        <f>D188*E188</f>
        <v>0</v>
      </c>
    </row>
    <row r="189" spans="1:6">
      <c r="A189" s="415"/>
      <c r="B189" s="416"/>
      <c r="C189" s="407"/>
      <c r="D189" s="417"/>
      <c r="E189" s="418"/>
      <c r="F189" s="419"/>
    </row>
    <row r="190" spans="1:6">
      <c r="A190" s="412"/>
      <c r="B190" s="408"/>
      <c r="C190" s="409"/>
      <c r="D190" s="414"/>
      <c r="E190" s="410"/>
      <c r="F190" s="411"/>
    </row>
    <row r="191" spans="1:6">
      <c r="A191" s="412" t="s">
        <v>505</v>
      </c>
      <c r="B191" s="408" t="s">
        <v>479</v>
      </c>
      <c r="C191" s="443"/>
      <c r="D191" s="413"/>
      <c r="E191" s="443"/>
      <c r="F191" s="411"/>
    </row>
    <row r="192" spans="1:6" ht="51">
      <c r="A192" s="415"/>
      <c r="B192" s="408" t="s">
        <v>480</v>
      </c>
      <c r="C192" s="409" t="s">
        <v>401</v>
      </c>
      <c r="D192" s="414">
        <v>150</v>
      </c>
      <c r="E192" s="410"/>
      <c r="F192" s="411">
        <f>D192*E192</f>
        <v>0</v>
      </c>
    </row>
    <row r="193" spans="1:6" ht="51">
      <c r="A193" s="415"/>
      <c r="B193" s="408" t="s">
        <v>481</v>
      </c>
      <c r="C193" s="409"/>
      <c r="D193" s="414"/>
      <c r="E193" s="410"/>
      <c r="F193" s="411"/>
    </row>
    <row r="194" spans="1:6">
      <c r="A194" s="415"/>
      <c r="B194" s="416"/>
      <c r="C194" s="407"/>
      <c r="D194" s="417"/>
      <c r="E194" s="418"/>
      <c r="F194" s="419"/>
    </row>
    <row r="195" spans="1:6" ht="51">
      <c r="A195" s="412" t="s">
        <v>509</v>
      </c>
      <c r="B195" s="408" t="s">
        <v>510</v>
      </c>
      <c r="C195" s="409" t="s">
        <v>433</v>
      </c>
      <c r="D195" s="414">
        <v>18</v>
      </c>
      <c r="E195" s="410"/>
      <c r="F195" s="411">
        <f>D195*E195</f>
        <v>0</v>
      </c>
    </row>
    <row r="196" spans="1:6">
      <c r="A196" s="415"/>
      <c r="B196" s="416"/>
      <c r="C196" s="407"/>
      <c r="D196" s="417"/>
      <c r="E196" s="418"/>
      <c r="F196" s="419"/>
    </row>
    <row r="197" spans="1:6" ht="15.75" thickBot="1">
      <c r="A197" s="415"/>
      <c r="B197" s="416"/>
      <c r="C197" s="407"/>
      <c r="D197" s="417"/>
      <c r="E197" s="418"/>
      <c r="F197" s="419"/>
    </row>
    <row r="198" spans="1:6" ht="16.5" thickTop="1" thickBot="1">
      <c r="A198" s="420" t="s">
        <v>503</v>
      </c>
      <c r="B198" s="421" t="s">
        <v>511</v>
      </c>
      <c r="C198" s="422"/>
      <c r="D198" s="423"/>
      <c r="E198" s="424"/>
      <c r="F198" s="425">
        <f>SUM(F185:F195)</f>
        <v>0</v>
      </c>
    </row>
    <row r="199" spans="1:6" ht="15.75" thickTop="1">
      <c r="A199" s="444"/>
      <c r="B199" s="444"/>
      <c r="C199" s="409"/>
      <c r="D199" s="410"/>
      <c r="E199" s="407"/>
      <c r="F199" s="411"/>
    </row>
    <row r="200" spans="1:6">
      <c r="A200" s="444"/>
      <c r="B200" s="444"/>
      <c r="C200" s="409"/>
      <c r="D200" s="410"/>
      <c r="E200" s="407"/>
      <c r="F200" s="411"/>
    </row>
    <row r="201" spans="1:6">
      <c r="A201" s="412" t="s">
        <v>512</v>
      </c>
      <c r="B201" s="408" t="s">
        <v>513</v>
      </c>
      <c r="C201" s="409"/>
      <c r="D201" s="443"/>
      <c r="E201" s="407"/>
      <c r="F201" s="445"/>
    </row>
    <row r="202" spans="1:6" ht="51">
      <c r="A202" s="412" t="s">
        <v>514</v>
      </c>
      <c r="B202" s="408" t="s">
        <v>515</v>
      </c>
      <c r="C202" s="409" t="s">
        <v>433</v>
      </c>
      <c r="D202" s="414">
        <v>2</v>
      </c>
      <c r="E202" s="410"/>
      <c r="F202" s="411">
        <f>D202*E202</f>
        <v>0</v>
      </c>
    </row>
    <row r="203" spans="1:6">
      <c r="A203" s="415"/>
      <c r="B203" s="416"/>
      <c r="C203" s="407"/>
      <c r="D203" s="417"/>
      <c r="E203" s="418"/>
      <c r="F203" s="419"/>
    </row>
    <row r="204" spans="1:6">
      <c r="A204" s="415"/>
      <c r="B204" s="416"/>
      <c r="C204" s="407"/>
      <c r="D204" s="417"/>
      <c r="E204" s="418"/>
      <c r="F204" s="419"/>
    </row>
    <row r="205" spans="1:6" ht="15.75" thickBot="1">
      <c r="A205" s="415"/>
      <c r="B205" s="416"/>
      <c r="C205" s="407"/>
      <c r="D205" s="417"/>
      <c r="E205" s="418"/>
      <c r="F205" s="419"/>
    </row>
    <row r="206" spans="1:6" ht="16.5" thickTop="1" thickBot="1">
      <c r="A206" s="420" t="s">
        <v>512</v>
      </c>
      <c r="B206" s="421" t="s">
        <v>516</v>
      </c>
      <c r="C206" s="422"/>
      <c r="D206" s="423"/>
      <c r="E206" s="424"/>
      <c r="F206" s="425">
        <f>SUM(F202:F203)</f>
        <v>0</v>
      </c>
    </row>
    <row r="207" spans="1:6" ht="15.75" thickTop="1">
      <c r="A207" s="426"/>
      <c r="B207" s="426"/>
      <c r="C207" s="402"/>
      <c r="D207" s="405"/>
      <c r="E207" s="404"/>
      <c r="F207" s="406"/>
    </row>
    <row r="208" spans="1:6">
      <c r="A208" s="428" t="s">
        <v>380</v>
      </c>
      <c r="B208" s="401"/>
      <c r="C208" s="402"/>
      <c r="D208" s="405"/>
      <c r="E208" s="404"/>
      <c r="F208" s="406"/>
    </row>
    <row r="209" spans="1:6">
      <c r="A209" s="26" t="s">
        <v>517</v>
      </c>
      <c r="B209" s="401" t="s">
        <v>518</v>
      </c>
      <c r="C209" s="402"/>
      <c r="D209" s="441"/>
      <c r="E209" s="404"/>
      <c r="F209" s="442"/>
    </row>
    <row r="210" spans="1:6" ht="51">
      <c r="A210" s="26" t="s">
        <v>519</v>
      </c>
      <c r="B210" s="446" t="s">
        <v>483</v>
      </c>
      <c r="C210" s="402"/>
      <c r="D210" s="433"/>
      <c r="E210" s="405"/>
      <c r="F210" s="406"/>
    </row>
    <row r="211" spans="1:6">
      <c r="A211" s="26"/>
      <c r="B211" s="401" t="s">
        <v>520</v>
      </c>
      <c r="C211" s="402"/>
      <c r="D211" s="433"/>
      <c r="E211" s="405"/>
      <c r="F211" s="406"/>
    </row>
    <row r="212" spans="1:6" ht="52.5">
      <c r="A212" s="428"/>
      <c r="B212" s="401" t="s">
        <v>521</v>
      </c>
      <c r="C212" s="402" t="s">
        <v>401</v>
      </c>
      <c r="D212" s="433">
        <v>942.50000000000011</v>
      </c>
      <c r="E212" s="405"/>
      <c r="F212" s="411">
        <f>D212*E212</f>
        <v>0</v>
      </c>
    </row>
    <row r="213" spans="1:6">
      <c r="A213" s="428"/>
      <c r="B213" s="429"/>
      <c r="C213" s="404"/>
      <c r="D213" s="430"/>
      <c r="E213" s="431"/>
      <c r="F213" s="432"/>
    </row>
    <row r="214" spans="1:6" ht="65.25">
      <c r="A214" s="415"/>
      <c r="B214" s="408" t="s">
        <v>522</v>
      </c>
      <c r="C214" s="409" t="s">
        <v>401</v>
      </c>
      <c r="D214" s="414">
        <v>100</v>
      </c>
      <c r="E214" s="410"/>
      <c r="F214" s="411">
        <f>D214*E214</f>
        <v>0</v>
      </c>
    </row>
    <row r="215" spans="1:6">
      <c r="A215" s="415"/>
      <c r="B215" s="416"/>
      <c r="C215" s="407"/>
      <c r="D215" s="417"/>
      <c r="E215" s="418"/>
      <c r="F215" s="419"/>
    </row>
    <row r="216" spans="1:6">
      <c r="A216" s="428"/>
      <c r="B216" s="429"/>
      <c r="C216" s="404"/>
      <c r="D216" s="430"/>
      <c r="E216" s="431"/>
      <c r="F216" s="432"/>
    </row>
    <row r="217" spans="1:6" ht="63.75">
      <c r="A217" s="412" t="s">
        <v>523</v>
      </c>
      <c r="B217" s="408" t="s">
        <v>524</v>
      </c>
      <c r="C217" s="409" t="s">
        <v>401</v>
      </c>
      <c r="D217" s="414">
        <v>695</v>
      </c>
      <c r="E217" s="410"/>
      <c r="F217" s="411">
        <f>D217*E217</f>
        <v>0</v>
      </c>
    </row>
    <row r="218" spans="1:6">
      <c r="A218" s="415"/>
      <c r="B218" s="416"/>
      <c r="C218" s="407"/>
      <c r="D218" s="417"/>
      <c r="E218" s="418"/>
      <c r="F218" s="419"/>
    </row>
    <row r="219" spans="1:6">
      <c r="A219" s="415"/>
      <c r="B219" s="416"/>
      <c r="C219" s="407"/>
      <c r="D219" s="417"/>
      <c r="E219" s="418"/>
      <c r="F219" s="419"/>
    </row>
    <row r="220" spans="1:6" ht="25.5">
      <c r="A220" s="26" t="s">
        <v>525</v>
      </c>
      <c r="B220" s="401" t="s">
        <v>526</v>
      </c>
      <c r="C220" s="441"/>
      <c r="D220" s="427"/>
      <c r="E220" s="441"/>
      <c r="F220" s="406"/>
    </row>
    <row r="221" spans="1:6" ht="63.75">
      <c r="A221" s="428"/>
      <c r="B221" s="401" t="s">
        <v>527</v>
      </c>
      <c r="C221" s="402" t="s">
        <v>433</v>
      </c>
      <c r="D221" s="433">
        <v>13</v>
      </c>
      <c r="E221" s="405"/>
      <c r="F221" s="411">
        <f>D221*E221</f>
        <v>0</v>
      </c>
    </row>
    <row r="222" spans="1:6">
      <c r="A222" s="428"/>
      <c r="B222" s="429"/>
      <c r="C222" s="404"/>
      <c r="D222" s="430"/>
      <c r="E222" s="431"/>
      <c r="F222" s="432"/>
    </row>
    <row r="223" spans="1:6" ht="63.75">
      <c r="A223" s="415"/>
      <c r="B223" s="408" t="s">
        <v>528</v>
      </c>
      <c r="C223" s="409" t="s">
        <v>433</v>
      </c>
      <c r="D223" s="414">
        <v>26</v>
      </c>
      <c r="E223" s="410"/>
      <c r="F223" s="411">
        <f>D223*E223</f>
        <v>0</v>
      </c>
    </row>
    <row r="224" spans="1:6">
      <c r="A224" s="415"/>
      <c r="B224" s="416"/>
      <c r="C224" s="407"/>
      <c r="D224" s="417"/>
      <c r="E224" s="418"/>
      <c r="F224" s="419"/>
    </row>
    <row r="225" spans="1:6" ht="51">
      <c r="A225" s="428"/>
      <c r="B225" s="401" t="s">
        <v>529</v>
      </c>
      <c r="C225" s="402" t="s">
        <v>433</v>
      </c>
      <c r="D225" s="433">
        <v>6</v>
      </c>
      <c r="E225" s="405"/>
      <c r="F225" s="411">
        <f>D225*E225</f>
        <v>0</v>
      </c>
    </row>
    <row r="226" spans="1:6">
      <c r="A226" s="428"/>
      <c r="B226" s="429"/>
      <c r="C226" s="404"/>
      <c r="D226" s="430"/>
      <c r="E226" s="431"/>
      <c r="F226" s="432"/>
    </row>
    <row r="227" spans="1:6">
      <c r="A227" s="428"/>
      <c r="B227" s="429"/>
      <c r="C227" s="404"/>
      <c r="D227" s="430"/>
      <c r="E227" s="431"/>
      <c r="F227" s="432"/>
    </row>
    <row r="228" spans="1:6" ht="25.5">
      <c r="A228" s="412" t="s">
        <v>530</v>
      </c>
      <c r="B228" s="408" t="s">
        <v>531</v>
      </c>
      <c r="C228" s="443"/>
      <c r="D228" s="413"/>
      <c r="E228" s="443"/>
      <c r="F228" s="411"/>
    </row>
    <row r="229" spans="1:6" ht="25.5">
      <c r="A229" s="415"/>
      <c r="B229" s="408" t="s">
        <v>532</v>
      </c>
      <c r="C229" s="409" t="s">
        <v>433</v>
      </c>
      <c r="D229" s="414">
        <v>2</v>
      </c>
      <c r="E229" s="410"/>
      <c r="F229" s="411">
        <f>D229*E229</f>
        <v>0</v>
      </c>
    </row>
    <row r="230" spans="1:6">
      <c r="A230" s="415"/>
      <c r="B230" s="416"/>
      <c r="C230" s="407"/>
      <c r="D230" s="417"/>
      <c r="E230" s="418"/>
      <c r="F230" s="419"/>
    </row>
    <row r="231" spans="1:6">
      <c r="A231" s="415"/>
      <c r="B231" s="416"/>
      <c r="C231" s="407"/>
      <c r="D231" s="417"/>
      <c r="E231" s="418"/>
      <c r="F231" s="419"/>
    </row>
    <row r="232" spans="1:6">
      <c r="A232" s="412" t="s">
        <v>533</v>
      </c>
      <c r="B232" s="408" t="s">
        <v>534</v>
      </c>
      <c r="C232" s="409" t="s">
        <v>433</v>
      </c>
      <c r="D232" s="414">
        <v>4</v>
      </c>
      <c r="E232" s="410"/>
      <c r="F232" s="411">
        <f>D232*E232</f>
        <v>0</v>
      </c>
    </row>
    <row r="233" spans="1:6">
      <c r="A233" s="415"/>
      <c r="B233" s="416"/>
      <c r="C233" s="407"/>
      <c r="D233" s="417"/>
      <c r="E233" s="418"/>
      <c r="F233" s="419"/>
    </row>
    <row r="234" spans="1:6">
      <c r="A234" s="415"/>
      <c r="B234" s="416"/>
      <c r="C234" s="407"/>
      <c r="D234" s="417"/>
      <c r="E234" s="418"/>
      <c r="F234" s="419"/>
    </row>
    <row r="235" spans="1:6">
      <c r="A235" s="412" t="s">
        <v>535</v>
      </c>
      <c r="B235" s="408" t="s">
        <v>536</v>
      </c>
      <c r="C235" s="409" t="s">
        <v>433</v>
      </c>
      <c r="D235" s="414">
        <v>4</v>
      </c>
      <c r="E235" s="410"/>
      <c r="F235" s="411">
        <f>D235*E235</f>
        <v>0</v>
      </c>
    </row>
    <row r="236" spans="1:6">
      <c r="A236" s="415"/>
      <c r="B236" s="416"/>
      <c r="C236" s="407"/>
      <c r="D236" s="417"/>
      <c r="E236" s="418"/>
      <c r="F236" s="419"/>
    </row>
    <row r="237" spans="1:6">
      <c r="A237" s="415"/>
      <c r="B237" s="416"/>
      <c r="C237" s="407"/>
      <c r="D237" s="417"/>
      <c r="E237" s="418"/>
      <c r="F237" s="419"/>
    </row>
    <row r="238" spans="1:6">
      <c r="A238" s="26" t="s">
        <v>537</v>
      </c>
      <c r="B238" s="401" t="s">
        <v>538</v>
      </c>
      <c r="C238" s="402" t="s">
        <v>433</v>
      </c>
      <c r="D238" s="433">
        <v>4</v>
      </c>
      <c r="E238" s="405"/>
      <c r="F238" s="411">
        <f>D238*E238</f>
        <v>0</v>
      </c>
    </row>
    <row r="239" spans="1:6" ht="15.75" thickBot="1">
      <c r="A239" s="428"/>
      <c r="B239" s="429"/>
      <c r="C239" s="404"/>
      <c r="D239" s="430"/>
      <c r="E239" s="431"/>
      <c r="F239" s="432"/>
    </row>
    <row r="240" spans="1:6" ht="16.5" thickTop="1" thickBot="1">
      <c r="A240" s="434" t="s">
        <v>517</v>
      </c>
      <c r="B240" s="435" t="s">
        <v>539</v>
      </c>
      <c r="C240" s="436"/>
      <c r="D240" s="437"/>
      <c r="E240" s="438"/>
      <c r="F240" s="425">
        <f>SUM(F212:F238)</f>
        <v>0</v>
      </c>
    </row>
    <row r="241" spans="1:6" ht="15.75" thickTop="1">
      <c r="A241" s="426"/>
      <c r="B241" s="426"/>
      <c r="C241" s="402"/>
      <c r="D241" s="405"/>
      <c r="E241" s="404"/>
      <c r="F241" s="406"/>
    </row>
    <row r="242" spans="1:6">
      <c r="A242" s="428" t="s">
        <v>380</v>
      </c>
      <c r="B242" s="401"/>
      <c r="C242" s="402"/>
      <c r="D242" s="405"/>
      <c r="E242" s="404"/>
      <c r="F242" s="406"/>
    </row>
    <row r="243" spans="1:6">
      <c r="A243" s="26" t="s">
        <v>540</v>
      </c>
      <c r="B243" s="401" t="s">
        <v>541</v>
      </c>
      <c r="C243" s="402"/>
      <c r="D243" s="441"/>
      <c r="E243" s="404"/>
      <c r="F243" s="442"/>
    </row>
    <row r="244" spans="1:6" ht="38.25">
      <c r="A244" s="26" t="s">
        <v>542</v>
      </c>
      <c r="B244" s="401" t="s">
        <v>543</v>
      </c>
      <c r="C244" s="402" t="s">
        <v>544</v>
      </c>
      <c r="D244" s="433">
        <v>1</v>
      </c>
      <c r="E244" s="405"/>
      <c r="F244" s="411">
        <f>D244*E244</f>
        <v>0</v>
      </c>
    </row>
    <row r="245" spans="1:6">
      <c r="A245" s="26"/>
      <c r="B245" s="440" t="s">
        <v>545</v>
      </c>
      <c r="C245" s="402"/>
      <c r="D245" s="433"/>
      <c r="E245" s="405"/>
      <c r="F245" s="406"/>
    </row>
    <row r="246" spans="1:6">
      <c r="A246" s="428"/>
      <c r="B246" s="429"/>
      <c r="C246" s="404"/>
      <c r="D246" s="430"/>
      <c r="E246" s="431"/>
      <c r="F246" s="432"/>
    </row>
    <row r="247" spans="1:6">
      <c r="A247" s="428"/>
      <c r="B247" s="429"/>
      <c r="C247" s="404"/>
      <c r="D247" s="430"/>
      <c r="E247" s="431"/>
      <c r="F247" s="432"/>
    </row>
    <row r="248" spans="1:6" ht="51">
      <c r="A248" s="412" t="s">
        <v>546</v>
      </c>
      <c r="B248" s="408" t="s">
        <v>547</v>
      </c>
      <c r="C248" s="409" t="s">
        <v>433</v>
      </c>
      <c r="D248" s="414">
        <v>2</v>
      </c>
      <c r="E248" s="410"/>
      <c r="F248" s="411">
        <f>D248*E248</f>
        <v>0</v>
      </c>
    </row>
    <row r="249" spans="1:6">
      <c r="A249" s="415"/>
      <c r="B249" s="416"/>
      <c r="C249" s="407"/>
      <c r="D249" s="417"/>
      <c r="E249" s="418"/>
      <c r="F249" s="419"/>
    </row>
    <row r="250" spans="1:6">
      <c r="A250" s="415"/>
      <c r="B250" s="416"/>
      <c r="C250" s="407"/>
      <c r="D250" s="417"/>
      <c r="E250" s="418"/>
      <c r="F250" s="419"/>
    </row>
    <row r="251" spans="1:6" ht="76.5">
      <c r="A251" s="412" t="s">
        <v>548</v>
      </c>
      <c r="B251" s="408" t="s">
        <v>549</v>
      </c>
      <c r="C251" s="409" t="s">
        <v>433</v>
      </c>
      <c r="D251" s="414">
        <v>4</v>
      </c>
      <c r="E251" s="410"/>
      <c r="F251" s="411">
        <f>D251*E251</f>
        <v>0</v>
      </c>
    </row>
    <row r="252" spans="1:6">
      <c r="A252" s="415"/>
      <c r="B252" s="416"/>
      <c r="C252" s="407"/>
      <c r="D252" s="417"/>
      <c r="E252" s="418"/>
      <c r="F252" s="419"/>
    </row>
    <row r="253" spans="1:6">
      <c r="A253" s="415"/>
      <c r="B253" s="416"/>
      <c r="C253" s="407"/>
      <c r="D253" s="417"/>
      <c r="E253" s="418"/>
      <c r="F253" s="419"/>
    </row>
    <row r="254" spans="1:6" ht="51">
      <c r="A254" s="412" t="s">
        <v>550</v>
      </c>
      <c r="B254" s="408" t="s">
        <v>551</v>
      </c>
      <c r="C254" s="409" t="s">
        <v>401</v>
      </c>
      <c r="D254" s="414">
        <v>300</v>
      </c>
      <c r="E254" s="410"/>
      <c r="F254" s="411">
        <f>D254*E254</f>
        <v>0</v>
      </c>
    </row>
    <row r="255" spans="1:6">
      <c r="A255" s="415"/>
      <c r="B255" s="416"/>
      <c r="C255" s="407"/>
      <c r="D255" s="417"/>
      <c r="E255" s="418"/>
      <c r="F255" s="419"/>
    </row>
    <row r="256" spans="1:6">
      <c r="A256" s="415"/>
      <c r="B256" s="416"/>
      <c r="C256" s="407"/>
      <c r="D256" s="417"/>
      <c r="E256" s="418"/>
      <c r="F256" s="419"/>
    </row>
    <row r="257" spans="1:6" ht="27">
      <c r="A257" s="26" t="s">
        <v>552</v>
      </c>
      <c r="B257" s="401" t="s">
        <v>553</v>
      </c>
      <c r="C257" s="402" t="s">
        <v>401</v>
      </c>
      <c r="D257" s="433">
        <v>510</v>
      </c>
      <c r="E257" s="405"/>
      <c r="F257" s="411">
        <f>D257*E257</f>
        <v>0</v>
      </c>
    </row>
    <row r="258" spans="1:6">
      <c r="A258" s="428"/>
      <c r="B258" s="429"/>
      <c r="C258" s="404"/>
      <c r="D258" s="430"/>
      <c r="E258" s="431"/>
      <c r="F258" s="432"/>
    </row>
    <row r="259" spans="1:6">
      <c r="A259" s="428"/>
      <c r="B259" s="429"/>
      <c r="C259" s="404"/>
      <c r="D259" s="430"/>
      <c r="E259" s="431"/>
      <c r="F259" s="432"/>
    </row>
    <row r="260" spans="1:6" ht="63.75">
      <c r="A260" s="412" t="s">
        <v>554</v>
      </c>
      <c r="B260" s="408" t="s">
        <v>555</v>
      </c>
      <c r="C260" s="409" t="s">
        <v>401</v>
      </c>
      <c r="D260" s="414">
        <v>150</v>
      </c>
      <c r="E260" s="410"/>
      <c r="F260" s="411">
        <f>D260*E260</f>
        <v>0</v>
      </c>
    </row>
    <row r="261" spans="1:6" ht="25.5">
      <c r="A261" s="412"/>
      <c r="B261" s="408" t="s">
        <v>556</v>
      </c>
      <c r="C261" s="409"/>
      <c r="D261" s="414"/>
      <c r="E261" s="410"/>
      <c r="F261" s="411"/>
    </row>
    <row r="262" spans="1:6">
      <c r="A262" s="415"/>
      <c r="B262" s="416"/>
      <c r="C262" s="407"/>
      <c r="D262" s="417"/>
      <c r="E262" s="418"/>
      <c r="F262" s="419"/>
    </row>
    <row r="263" spans="1:6">
      <c r="A263" s="415"/>
      <c r="B263" s="416"/>
      <c r="C263" s="407"/>
      <c r="D263" s="417"/>
      <c r="E263" s="418"/>
      <c r="F263" s="419"/>
    </row>
    <row r="264" spans="1:6" ht="89.25">
      <c r="A264" s="26" t="s">
        <v>557</v>
      </c>
      <c r="B264" s="401" t="s">
        <v>558</v>
      </c>
      <c r="C264" s="402" t="s">
        <v>25</v>
      </c>
      <c r="D264" s="433">
        <v>18</v>
      </c>
      <c r="E264" s="405"/>
      <c r="F264" s="411">
        <f>D264*E264</f>
        <v>0</v>
      </c>
    </row>
    <row r="265" spans="1:6">
      <c r="A265" s="428"/>
      <c r="B265" s="429"/>
      <c r="C265" s="404"/>
      <c r="D265" s="430"/>
      <c r="E265" s="431"/>
      <c r="F265" s="432"/>
    </row>
    <row r="266" spans="1:6">
      <c r="A266" s="428"/>
      <c r="B266" s="429"/>
      <c r="C266" s="404"/>
      <c r="D266" s="430"/>
      <c r="E266" s="431"/>
      <c r="F266" s="432"/>
    </row>
    <row r="267" spans="1:6" ht="25.5">
      <c r="A267" s="26" t="s">
        <v>559</v>
      </c>
      <c r="B267" s="401" t="s">
        <v>560</v>
      </c>
      <c r="C267" s="402" t="s">
        <v>25</v>
      </c>
      <c r="D267" s="433">
        <v>2</v>
      </c>
      <c r="E267" s="405"/>
      <c r="F267" s="411">
        <f>D267*E267</f>
        <v>0</v>
      </c>
    </row>
    <row r="268" spans="1:6">
      <c r="A268" s="428"/>
      <c r="B268" s="429"/>
      <c r="C268" s="404"/>
      <c r="D268" s="430"/>
      <c r="E268" s="431"/>
      <c r="F268" s="432"/>
    </row>
    <row r="269" spans="1:6" ht="15.75" thickBot="1">
      <c r="A269" s="428"/>
      <c r="B269" s="429"/>
      <c r="C269" s="404"/>
      <c r="D269" s="430"/>
      <c r="E269" s="431"/>
      <c r="F269" s="432"/>
    </row>
    <row r="270" spans="1:6" ht="16.5" thickTop="1" thickBot="1">
      <c r="A270" s="434" t="s">
        <v>540</v>
      </c>
      <c r="B270" s="435" t="s">
        <v>561</v>
      </c>
      <c r="C270" s="436"/>
      <c r="D270" s="437"/>
      <c r="E270" s="438"/>
      <c r="F270" s="425">
        <f>SUM(F244:F267)</f>
        <v>0</v>
      </c>
    </row>
    <row r="271" spans="1:6" ht="15.75" thickTop="1">
      <c r="A271" s="426"/>
      <c r="B271" s="426"/>
      <c r="C271" s="402"/>
      <c r="D271" s="405"/>
      <c r="E271" s="404"/>
      <c r="F271" s="406"/>
    </row>
    <row r="272" spans="1:6">
      <c r="A272" s="428" t="s">
        <v>380</v>
      </c>
      <c r="B272" s="401"/>
      <c r="C272" s="402"/>
      <c r="D272" s="405"/>
      <c r="E272" s="404"/>
      <c r="F272" s="406"/>
    </row>
    <row r="273" spans="1:6">
      <c r="A273" s="26" t="s">
        <v>562</v>
      </c>
      <c r="B273" s="401" t="s">
        <v>563</v>
      </c>
      <c r="C273" s="402"/>
      <c r="D273" s="441"/>
      <c r="E273" s="404"/>
      <c r="F273" s="442"/>
    </row>
    <row r="274" spans="1:6" ht="38.25">
      <c r="A274" s="26" t="s">
        <v>564</v>
      </c>
      <c r="B274" s="401" t="s">
        <v>565</v>
      </c>
      <c r="C274" s="402" t="s">
        <v>433</v>
      </c>
      <c r="D274" s="433">
        <v>1</v>
      </c>
      <c r="E274" s="405"/>
      <c r="F274" s="411">
        <f>D274*E274</f>
        <v>0</v>
      </c>
    </row>
    <row r="275" spans="1:6">
      <c r="A275" s="428"/>
      <c r="B275" s="429"/>
      <c r="C275" s="404"/>
      <c r="D275" s="430"/>
      <c r="E275" s="431"/>
      <c r="F275" s="432"/>
    </row>
    <row r="276" spans="1:6">
      <c r="A276" s="428"/>
      <c r="B276" s="429"/>
      <c r="C276" s="404"/>
      <c r="D276" s="430"/>
      <c r="E276" s="431"/>
      <c r="F276" s="432"/>
    </row>
    <row r="277" spans="1:6" ht="89.25">
      <c r="A277" s="26" t="s">
        <v>566</v>
      </c>
      <c r="B277" s="401" t="s">
        <v>567</v>
      </c>
      <c r="C277" s="402" t="s">
        <v>433</v>
      </c>
      <c r="D277" s="433">
        <v>1</v>
      </c>
      <c r="E277" s="405"/>
      <c r="F277" s="411">
        <f>D277*E277</f>
        <v>0</v>
      </c>
    </row>
    <row r="278" spans="1:6">
      <c r="A278" s="26"/>
      <c r="B278" s="401" t="s">
        <v>568</v>
      </c>
      <c r="C278" s="402"/>
      <c r="D278" s="433"/>
      <c r="E278" s="405"/>
      <c r="F278" s="406"/>
    </row>
    <row r="279" spans="1:6">
      <c r="A279" s="428"/>
      <c r="B279" s="429"/>
      <c r="C279" s="404"/>
      <c r="D279" s="430"/>
      <c r="E279" s="431"/>
      <c r="F279" s="432"/>
    </row>
    <row r="280" spans="1:6">
      <c r="A280" s="428"/>
      <c r="B280" s="429"/>
      <c r="C280" s="404"/>
      <c r="D280" s="430"/>
      <c r="E280" s="431"/>
      <c r="F280" s="432"/>
    </row>
    <row r="281" spans="1:6">
      <c r="A281" s="26" t="s">
        <v>569</v>
      </c>
      <c r="B281" s="401" t="s">
        <v>570</v>
      </c>
      <c r="C281" s="402" t="s">
        <v>433</v>
      </c>
      <c r="D281" s="433">
        <v>1</v>
      </c>
      <c r="E281" s="405"/>
      <c r="F281" s="411">
        <f>D281*E281</f>
        <v>0</v>
      </c>
    </row>
    <row r="282" spans="1:6" ht="25.5">
      <c r="A282" s="26"/>
      <c r="B282" s="401" t="s">
        <v>571</v>
      </c>
      <c r="C282" s="402"/>
      <c r="D282" s="433"/>
      <c r="E282" s="405"/>
      <c r="F282" s="406"/>
    </row>
    <row r="283" spans="1:6" ht="51">
      <c r="A283" s="26"/>
      <c r="B283" s="401" t="s">
        <v>572</v>
      </c>
      <c r="C283" s="402"/>
      <c r="D283" s="433"/>
      <c r="E283" s="405"/>
      <c r="F283" s="406"/>
    </row>
    <row r="284" spans="1:6">
      <c r="A284" s="428"/>
      <c r="B284" s="429"/>
      <c r="C284" s="404"/>
      <c r="D284" s="430"/>
      <c r="E284" s="431"/>
      <c r="F284" s="432"/>
    </row>
    <row r="285" spans="1:6">
      <c r="A285" s="428"/>
      <c r="B285" s="429"/>
      <c r="C285" s="404"/>
      <c r="D285" s="430"/>
      <c r="E285" s="431"/>
      <c r="F285" s="432"/>
    </row>
    <row r="286" spans="1:6" ht="51">
      <c r="A286" s="412" t="s">
        <v>573</v>
      </c>
      <c r="B286" s="408" t="s">
        <v>551</v>
      </c>
      <c r="C286" s="409" t="s">
        <v>401</v>
      </c>
      <c r="D286" s="414">
        <v>50</v>
      </c>
      <c r="E286" s="410"/>
      <c r="F286" s="411">
        <f>D286*E286</f>
        <v>0</v>
      </c>
    </row>
    <row r="287" spans="1:6">
      <c r="A287" s="415"/>
      <c r="B287" s="416"/>
      <c r="C287" s="407"/>
      <c r="D287" s="417"/>
      <c r="E287" s="418"/>
      <c r="F287" s="419"/>
    </row>
    <row r="288" spans="1:6">
      <c r="A288" s="415"/>
      <c r="B288" s="416"/>
      <c r="C288" s="407"/>
      <c r="D288" s="417"/>
      <c r="E288" s="418"/>
      <c r="F288" s="419"/>
    </row>
    <row r="289" spans="1:6">
      <c r="A289" s="26" t="s">
        <v>574</v>
      </c>
      <c r="B289" s="401" t="s">
        <v>575</v>
      </c>
      <c r="C289" s="402" t="s">
        <v>87</v>
      </c>
      <c r="D289" s="433">
        <v>1</v>
      </c>
      <c r="E289" s="405"/>
      <c r="F289" s="411">
        <f>D289*E289</f>
        <v>0</v>
      </c>
    </row>
    <row r="290" spans="1:6">
      <c r="A290" s="428"/>
      <c r="B290" s="429"/>
      <c r="C290" s="404"/>
      <c r="D290" s="430"/>
      <c r="E290" s="431"/>
      <c r="F290" s="432"/>
    </row>
    <row r="291" spans="1:6">
      <c r="A291" s="428"/>
      <c r="B291" s="429"/>
      <c r="C291" s="404"/>
      <c r="D291" s="430"/>
      <c r="E291" s="431"/>
      <c r="F291" s="432"/>
    </row>
    <row r="292" spans="1:6" ht="25.5">
      <c r="A292" s="26" t="s">
        <v>576</v>
      </c>
      <c r="B292" s="401" t="s">
        <v>577</v>
      </c>
      <c r="C292" s="402" t="s">
        <v>87</v>
      </c>
      <c r="D292" s="433">
        <v>1</v>
      </c>
      <c r="E292" s="405"/>
      <c r="F292" s="411">
        <f>D292*E292</f>
        <v>0</v>
      </c>
    </row>
    <row r="293" spans="1:6">
      <c r="A293" s="428"/>
      <c r="B293" s="429"/>
      <c r="C293" s="404"/>
      <c r="D293" s="430"/>
      <c r="E293" s="431"/>
      <c r="F293" s="432"/>
    </row>
    <row r="294" spans="1:6">
      <c r="A294" s="428"/>
      <c r="B294" s="429"/>
      <c r="C294" s="404"/>
      <c r="D294" s="430"/>
      <c r="E294" s="431"/>
      <c r="F294" s="432"/>
    </row>
    <row r="295" spans="1:6">
      <c r="A295" s="26" t="s">
        <v>578</v>
      </c>
      <c r="B295" s="401" t="s">
        <v>579</v>
      </c>
      <c r="C295" s="402" t="s">
        <v>87</v>
      </c>
      <c r="D295" s="433">
        <v>1</v>
      </c>
      <c r="E295" s="405"/>
      <c r="F295" s="411">
        <f>D295*E295</f>
        <v>0</v>
      </c>
    </row>
    <row r="296" spans="1:6">
      <c r="A296" s="428"/>
      <c r="B296" s="429"/>
      <c r="C296" s="404"/>
      <c r="D296" s="430"/>
      <c r="E296" s="431"/>
      <c r="F296" s="432"/>
    </row>
    <row r="297" spans="1:6">
      <c r="A297" s="428"/>
      <c r="B297" s="429"/>
      <c r="C297" s="404"/>
      <c r="D297" s="430"/>
      <c r="E297" s="431"/>
      <c r="F297" s="432"/>
    </row>
    <row r="298" spans="1:6" ht="38.25">
      <c r="A298" s="26" t="s">
        <v>580</v>
      </c>
      <c r="B298" s="401" t="s">
        <v>581</v>
      </c>
      <c r="C298" s="402" t="s">
        <v>25</v>
      </c>
      <c r="D298" s="433">
        <v>4</v>
      </c>
      <c r="E298" s="405"/>
      <c r="F298" s="411">
        <f>D298*E298</f>
        <v>0</v>
      </c>
    </row>
    <row r="299" spans="1:6">
      <c r="A299" s="428"/>
      <c r="B299" s="429"/>
      <c r="C299" s="404"/>
      <c r="D299" s="430"/>
      <c r="E299" s="431"/>
      <c r="F299" s="432"/>
    </row>
    <row r="300" spans="1:6">
      <c r="A300" s="428"/>
      <c r="B300" s="429"/>
      <c r="C300" s="404"/>
      <c r="D300" s="430"/>
      <c r="E300" s="431"/>
      <c r="F300" s="432"/>
    </row>
    <row r="301" spans="1:6" ht="25.5">
      <c r="A301" s="26" t="s">
        <v>582</v>
      </c>
      <c r="B301" s="401" t="s">
        <v>583</v>
      </c>
      <c r="C301" s="402" t="s">
        <v>401</v>
      </c>
      <c r="D301" s="433">
        <v>150</v>
      </c>
      <c r="E301" s="405"/>
      <c r="F301" s="411">
        <f>D301*E301</f>
        <v>0</v>
      </c>
    </row>
    <row r="302" spans="1:6">
      <c r="A302" s="428"/>
      <c r="B302" s="429"/>
      <c r="C302" s="404"/>
      <c r="D302" s="430"/>
      <c r="E302" s="431"/>
      <c r="F302" s="432"/>
    </row>
    <row r="303" spans="1:6" ht="15.75" thickBot="1">
      <c r="A303" s="428"/>
      <c r="B303" s="429"/>
      <c r="C303" s="404"/>
      <c r="D303" s="430"/>
      <c r="E303" s="431"/>
      <c r="F303" s="432"/>
    </row>
    <row r="304" spans="1:6" ht="16.5" thickTop="1" thickBot="1">
      <c r="A304" s="434" t="s">
        <v>562</v>
      </c>
      <c r="B304" s="435" t="s">
        <v>584</v>
      </c>
      <c r="C304" s="436"/>
      <c r="D304" s="437"/>
      <c r="E304" s="438"/>
      <c r="F304" s="425">
        <f>SUM(F274:F301)</f>
        <v>0</v>
      </c>
    </row>
    <row r="305" spans="1:6" ht="15.75" thickTop="1">
      <c r="A305" s="426"/>
      <c r="B305" s="426"/>
      <c r="C305" s="402"/>
      <c r="D305" s="405"/>
      <c r="E305" s="404"/>
      <c r="F305" s="406"/>
    </row>
    <row r="306" spans="1:6">
      <c r="A306" s="428" t="s">
        <v>380</v>
      </c>
      <c r="B306" s="401"/>
      <c r="C306" s="402"/>
      <c r="D306" s="405"/>
      <c r="E306" s="404"/>
      <c r="F306" s="406"/>
    </row>
    <row r="307" spans="1:6">
      <c r="A307" s="26" t="s">
        <v>585</v>
      </c>
      <c r="B307" s="401" t="s">
        <v>586</v>
      </c>
      <c r="C307" s="402"/>
      <c r="D307" s="441"/>
      <c r="E307" s="404"/>
      <c r="F307" s="442"/>
    </row>
    <row r="308" spans="1:6" ht="52.5">
      <c r="A308" s="412" t="s">
        <v>587</v>
      </c>
      <c r="B308" s="408" t="s">
        <v>588</v>
      </c>
      <c r="C308" s="409" t="s">
        <v>401</v>
      </c>
      <c r="D308" s="414">
        <v>80</v>
      </c>
      <c r="E308" s="410"/>
      <c r="F308" s="411">
        <f>D308*E308</f>
        <v>0</v>
      </c>
    </row>
    <row r="309" spans="1:6">
      <c r="A309" s="412"/>
      <c r="B309" s="408" t="s">
        <v>589</v>
      </c>
      <c r="C309" s="409"/>
      <c r="D309" s="414"/>
      <c r="E309" s="410"/>
      <c r="F309" s="411"/>
    </row>
    <row r="310" spans="1:6">
      <c r="A310" s="415"/>
      <c r="B310" s="416"/>
      <c r="C310" s="407"/>
      <c r="D310" s="417"/>
      <c r="E310" s="418"/>
      <c r="F310" s="419"/>
    </row>
    <row r="311" spans="1:6">
      <c r="A311" s="415"/>
      <c r="B311" s="416"/>
      <c r="C311" s="407"/>
      <c r="D311" s="417"/>
      <c r="E311" s="418"/>
      <c r="F311" s="419"/>
    </row>
    <row r="312" spans="1:6" ht="39.75">
      <c r="A312" s="412" t="s">
        <v>590</v>
      </c>
      <c r="B312" s="408" t="s">
        <v>591</v>
      </c>
      <c r="C312" s="409" t="s">
        <v>592</v>
      </c>
      <c r="D312" s="414">
        <v>0.24</v>
      </c>
      <c r="E312" s="410"/>
      <c r="F312" s="411">
        <f>D312*E312</f>
        <v>0</v>
      </c>
    </row>
    <row r="313" spans="1:6">
      <c r="A313" s="415"/>
      <c r="B313" s="416"/>
      <c r="C313" s="407"/>
      <c r="D313" s="417"/>
      <c r="E313" s="418"/>
      <c r="F313" s="419"/>
    </row>
    <row r="314" spans="1:6">
      <c r="A314" s="415"/>
      <c r="B314" s="416"/>
      <c r="C314" s="407"/>
      <c r="D314" s="417"/>
      <c r="E314" s="418"/>
      <c r="F314" s="419"/>
    </row>
    <row r="315" spans="1:6">
      <c r="A315" s="412" t="s">
        <v>593</v>
      </c>
      <c r="B315" s="408" t="s">
        <v>594</v>
      </c>
      <c r="C315" s="409" t="s">
        <v>401</v>
      </c>
      <c r="D315" s="414">
        <v>100</v>
      </c>
      <c r="E315" s="410"/>
      <c r="F315" s="411">
        <f>D315*E315</f>
        <v>0</v>
      </c>
    </row>
    <row r="316" spans="1:6" ht="25.5">
      <c r="A316" s="412"/>
      <c r="B316" s="408" t="s">
        <v>595</v>
      </c>
      <c r="C316" s="409"/>
      <c r="D316" s="414"/>
      <c r="E316" s="410"/>
      <c r="F316" s="411"/>
    </row>
    <row r="317" spans="1:6">
      <c r="A317" s="415"/>
      <c r="B317" s="416"/>
      <c r="C317" s="407"/>
      <c r="D317" s="417"/>
      <c r="E317" s="418"/>
      <c r="F317" s="419"/>
    </row>
    <row r="318" spans="1:6">
      <c r="A318" s="415"/>
      <c r="B318" s="416"/>
      <c r="C318" s="407"/>
      <c r="D318" s="417"/>
      <c r="E318" s="418"/>
      <c r="F318" s="419"/>
    </row>
    <row r="319" spans="1:6" ht="25.5">
      <c r="A319" s="412" t="s">
        <v>596</v>
      </c>
      <c r="B319" s="408" t="s">
        <v>597</v>
      </c>
      <c r="C319" s="409" t="s">
        <v>25</v>
      </c>
      <c r="D319" s="414">
        <v>1</v>
      </c>
      <c r="E319" s="410"/>
      <c r="F319" s="411">
        <f>D319*E319</f>
        <v>0</v>
      </c>
    </row>
    <row r="320" spans="1:6">
      <c r="A320" s="415"/>
      <c r="B320" s="416"/>
      <c r="C320" s="407"/>
      <c r="D320" s="417"/>
      <c r="E320" s="418"/>
      <c r="F320" s="419"/>
    </row>
    <row r="321" spans="1:6">
      <c r="A321" s="415"/>
      <c r="B321" s="416"/>
      <c r="C321" s="407"/>
      <c r="D321" s="417"/>
      <c r="E321" s="418"/>
      <c r="F321" s="419"/>
    </row>
    <row r="322" spans="1:6" ht="38.25">
      <c r="A322" s="26" t="s">
        <v>598</v>
      </c>
      <c r="B322" s="401" t="s">
        <v>599</v>
      </c>
      <c r="C322" s="402" t="s">
        <v>401</v>
      </c>
      <c r="D322" s="433">
        <v>150</v>
      </c>
      <c r="E322" s="405"/>
      <c r="F322" s="411">
        <f>D322*E322</f>
        <v>0</v>
      </c>
    </row>
    <row r="323" spans="1:6">
      <c r="A323" s="428"/>
      <c r="B323" s="429"/>
      <c r="C323" s="404"/>
      <c r="D323" s="430"/>
      <c r="E323" s="431"/>
      <c r="F323" s="432"/>
    </row>
    <row r="324" spans="1:6" ht="15.75" thickBot="1">
      <c r="A324" s="428"/>
      <c r="B324" s="429"/>
      <c r="C324" s="404"/>
      <c r="D324" s="430"/>
      <c r="E324" s="431"/>
      <c r="F324" s="432"/>
    </row>
    <row r="325" spans="1:6" ht="16.5" thickTop="1" thickBot="1">
      <c r="A325" s="434" t="s">
        <v>585</v>
      </c>
      <c r="B325" s="435" t="s">
        <v>600</v>
      </c>
      <c r="C325" s="436"/>
      <c r="D325" s="437"/>
      <c r="E325" s="438"/>
      <c r="F325" s="425">
        <f>SUM(F308:F322)</f>
        <v>0</v>
      </c>
    </row>
    <row r="326" spans="1:6" ht="15.75" thickTop="1">
      <c r="A326" s="426"/>
      <c r="B326" s="426"/>
      <c r="C326" s="402"/>
      <c r="D326" s="405"/>
      <c r="E326" s="404"/>
      <c r="F326" s="406"/>
    </row>
    <row r="327" spans="1:6">
      <c r="A327" s="428" t="s">
        <v>380</v>
      </c>
      <c r="B327" s="401"/>
      <c r="C327" s="402"/>
      <c r="D327" s="405"/>
      <c r="E327" s="404"/>
      <c r="F327" s="406"/>
    </row>
    <row r="328" spans="1:6">
      <c r="A328" s="26" t="s">
        <v>601</v>
      </c>
      <c r="B328" s="447" t="s">
        <v>602</v>
      </c>
      <c r="C328" s="402"/>
      <c r="D328" s="405"/>
      <c r="E328" s="404"/>
      <c r="F328" s="406"/>
    </row>
    <row r="329" spans="1:6" ht="25.5">
      <c r="A329" s="412" t="s">
        <v>603</v>
      </c>
      <c r="B329" s="408" t="s">
        <v>604</v>
      </c>
      <c r="C329" s="409" t="s">
        <v>433</v>
      </c>
      <c r="D329" s="414">
        <v>1</v>
      </c>
      <c r="E329" s="410"/>
      <c r="F329" s="411">
        <f>D329*E329</f>
        <v>0</v>
      </c>
    </row>
    <row r="330" spans="1:6">
      <c r="A330" s="415"/>
      <c r="B330" s="416"/>
      <c r="C330" s="407"/>
      <c r="D330" s="417"/>
      <c r="E330" s="418"/>
      <c r="F330" s="419"/>
    </row>
    <row r="331" spans="1:6">
      <c r="A331" s="415"/>
      <c r="B331" s="416"/>
      <c r="C331" s="407"/>
      <c r="D331" s="417"/>
      <c r="E331" s="418"/>
      <c r="F331" s="419"/>
    </row>
    <row r="332" spans="1:6">
      <c r="A332" s="26" t="s">
        <v>605</v>
      </c>
      <c r="B332" s="401" t="s">
        <v>606</v>
      </c>
      <c r="C332" s="402" t="s">
        <v>433</v>
      </c>
      <c r="D332" s="433">
        <v>1</v>
      </c>
      <c r="E332" s="405"/>
      <c r="F332" s="411">
        <f>D332*E332</f>
        <v>0</v>
      </c>
    </row>
    <row r="333" spans="1:6" ht="25.5">
      <c r="A333" s="26"/>
      <c r="B333" s="401" t="s">
        <v>607</v>
      </c>
      <c r="C333" s="402"/>
      <c r="D333" s="433"/>
      <c r="E333" s="405"/>
      <c r="F333" s="406"/>
    </row>
    <row r="334" spans="1:6">
      <c r="A334" s="26"/>
      <c r="B334" s="401" t="s">
        <v>608</v>
      </c>
      <c r="C334" s="402"/>
      <c r="D334" s="433"/>
      <c r="E334" s="405"/>
      <c r="F334" s="406"/>
    </row>
    <row r="335" spans="1:6">
      <c r="A335" s="428"/>
      <c r="B335" s="429"/>
      <c r="C335" s="404"/>
      <c r="D335" s="430"/>
      <c r="E335" s="431"/>
      <c r="F335" s="432"/>
    </row>
    <row r="336" spans="1:6">
      <c r="A336" s="428"/>
      <c r="B336" s="429"/>
      <c r="C336" s="404"/>
      <c r="D336" s="430"/>
      <c r="E336" s="431"/>
      <c r="F336" s="432"/>
    </row>
    <row r="337" spans="1:6" ht="63.75">
      <c r="A337" s="26" t="s">
        <v>609</v>
      </c>
      <c r="B337" s="401" t="s">
        <v>610</v>
      </c>
      <c r="C337" s="402" t="s">
        <v>433</v>
      </c>
      <c r="D337" s="433">
        <v>1</v>
      </c>
      <c r="E337" s="405"/>
      <c r="F337" s="411">
        <f>D337*E337</f>
        <v>0</v>
      </c>
    </row>
    <row r="338" spans="1:6">
      <c r="A338" s="428"/>
      <c r="B338" s="429"/>
      <c r="C338" s="404"/>
      <c r="D338" s="430"/>
      <c r="E338" s="431"/>
      <c r="F338" s="432"/>
    </row>
    <row r="339" spans="1:6" ht="15.75" thickBot="1">
      <c r="A339" s="428"/>
      <c r="B339" s="429"/>
      <c r="C339" s="404"/>
      <c r="D339" s="430"/>
      <c r="E339" s="431"/>
      <c r="F339" s="432"/>
    </row>
    <row r="340" spans="1:6" ht="16.5" thickTop="1" thickBot="1">
      <c r="A340" s="434" t="s">
        <v>601</v>
      </c>
      <c r="B340" s="435" t="s">
        <v>611</v>
      </c>
      <c r="C340" s="436"/>
      <c r="D340" s="437"/>
      <c r="E340" s="438"/>
      <c r="F340" s="425">
        <f>SUM(F329:F337)</f>
        <v>0</v>
      </c>
    </row>
    <row r="341" spans="1:6" ht="15.75" thickTop="1">
      <c r="A341" s="404" t="s">
        <v>380</v>
      </c>
      <c r="B341" s="401"/>
      <c r="C341" s="402"/>
      <c r="D341" s="405"/>
      <c r="E341" s="404"/>
      <c r="F341" s="406"/>
    </row>
    <row r="342" spans="1:6">
      <c r="A342" s="404" t="s">
        <v>380</v>
      </c>
      <c r="B342" s="401"/>
      <c r="C342" s="402"/>
      <c r="D342" s="405"/>
      <c r="E342" s="404"/>
      <c r="F342" s="406"/>
    </row>
    <row r="343" spans="1:6">
      <c r="A343" s="404"/>
      <c r="B343" s="401"/>
      <c r="C343" s="402"/>
      <c r="D343" s="404"/>
      <c r="E343" s="404"/>
      <c r="F343" s="406"/>
    </row>
    <row r="344" spans="1:6">
      <c r="A344" s="404"/>
      <c r="B344" s="440" t="s">
        <v>612</v>
      </c>
      <c r="C344" s="402"/>
      <c r="D344" s="404"/>
      <c r="E344" s="404"/>
      <c r="F344" s="406"/>
    </row>
    <row r="345" spans="1:6">
      <c r="A345" s="404"/>
      <c r="B345" s="401"/>
      <c r="C345" s="402"/>
      <c r="D345" s="404"/>
      <c r="E345" s="404"/>
      <c r="F345" s="406"/>
    </row>
    <row r="346" spans="1:6" ht="15.75" thickBot="1">
      <c r="A346" s="448" t="s">
        <v>385</v>
      </c>
      <c r="B346" s="449" t="s">
        <v>613</v>
      </c>
      <c r="C346" s="450"/>
      <c r="D346" s="451"/>
      <c r="E346" s="451"/>
      <c r="F346" s="452"/>
    </row>
    <row r="347" spans="1:6">
      <c r="A347" s="453" t="s">
        <v>387</v>
      </c>
      <c r="B347" s="444" t="s">
        <v>388</v>
      </c>
      <c r="C347" s="454"/>
      <c r="D347" s="407"/>
      <c r="E347" s="407"/>
      <c r="F347" s="411">
        <f>F14</f>
        <v>0</v>
      </c>
    </row>
    <row r="348" spans="1:6">
      <c r="A348" s="455" t="s">
        <v>395</v>
      </c>
      <c r="B348" s="456" t="s">
        <v>396</v>
      </c>
      <c r="C348" s="457"/>
      <c r="D348" s="458"/>
      <c r="E348" s="458"/>
      <c r="F348" s="459">
        <f>F54</f>
        <v>0</v>
      </c>
    </row>
    <row r="349" spans="1:6">
      <c r="A349" s="455" t="s">
        <v>426</v>
      </c>
      <c r="B349" s="456" t="s">
        <v>427</v>
      </c>
      <c r="C349" s="457"/>
      <c r="D349" s="458"/>
      <c r="E349" s="458"/>
      <c r="F349" s="459">
        <f>F141</f>
        <v>0</v>
      </c>
    </row>
    <row r="350" spans="1:6">
      <c r="A350" s="455" t="s">
        <v>476</v>
      </c>
      <c r="B350" s="456" t="s">
        <v>477</v>
      </c>
      <c r="C350" s="457"/>
      <c r="D350" s="458"/>
      <c r="E350" s="458"/>
      <c r="F350" s="459">
        <f>F182</f>
        <v>0</v>
      </c>
    </row>
    <row r="351" spans="1:6">
      <c r="A351" s="460" t="s">
        <v>503</v>
      </c>
      <c r="B351" s="461" t="s">
        <v>504</v>
      </c>
      <c r="C351" s="462"/>
      <c r="D351" s="463"/>
      <c r="E351" s="463"/>
      <c r="F351" s="464">
        <f>F198</f>
        <v>0</v>
      </c>
    </row>
    <row r="352" spans="1:6">
      <c r="A352" s="460" t="s">
        <v>512</v>
      </c>
      <c r="B352" s="461" t="s">
        <v>513</v>
      </c>
      <c r="C352" s="462"/>
      <c r="D352" s="463"/>
      <c r="E352" s="463"/>
      <c r="F352" s="464">
        <f>F206</f>
        <v>0</v>
      </c>
    </row>
    <row r="353" spans="1:6">
      <c r="A353" s="455" t="s">
        <v>517</v>
      </c>
      <c r="B353" s="456" t="s">
        <v>518</v>
      </c>
      <c r="C353" s="457"/>
      <c r="D353" s="458"/>
      <c r="E353" s="458"/>
      <c r="F353" s="459">
        <f>F240</f>
        <v>0</v>
      </c>
    </row>
    <row r="354" spans="1:6">
      <c r="A354" s="455" t="s">
        <v>540</v>
      </c>
      <c r="B354" s="456" t="s">
        <v>541</v>
      </c>
      <c r="C354" s="457"/>
      <c r="D354" s="458"/>
      <c r="E354" s="458"/>
      <c r="F354" s="459">
        <f>F270</f>
        <v>0</v>
      </c>
    </row>
    <row r="355" spans="1:6">
      <c r="A355" s="455" t="s">
        <v>562</v>
      </c>
      <c r="B355" s="456" t="s">
        <v>563</v>
      </c>
      <c r="C355" s="457"/>
      <c r="D355" s="458"/>
      <c r="E355" s="458"/>
      <c r="F355" s="459">
        <f>F304</f>
        <v>0</v>
      </c>
    </row>
    <row r="356" spans="1:6">
      <c r="A356" s="455" t="s">
        <v>585</v>
      </c>
      <c r="B356" s="456" t="s">
        <v>586</v>
      </c>
      <c r="C356" s="457"/>
      <c r="D356" s="458"/>
      <c r="E356" s="458"/>
      <c r="F356" s="459">
        <f>F325</f>
        <v>0</v>
      </c>
    </row>
    <row r="357" spans="1:6" ht="15.75" thickBot="1">
      <c r="A357" s="448" t="s">
        <v>601</v>
      </c>
      <c r="B357" s="465" t="s">
        <v>602</v>
      </c>
      <c r="C357" s="450"/>
      <c r="D357" s="451"/>
      <c r="E357" s="451"/>
      <c r="F357" s="406">
        <f>F340</f>
        <v>0</v>
      </c>
    </row>
    <row r="358" spans="1:6" ht="16.5" thickTop="1" thickBot="1">
      <c r="A358" s="434" t="s">
        <v>385</v>
      </c>
      <c r="B358" s="435"/>
      <c r="C358" s="555" t="s">
        <v>614</v>
      </c>
      <c r="D358" s="555"/>
      <c r="E358" s="556">
        <f>SUM(F347:F357)</f>
        <v>0</v>
      </c>
      <c r="F358" s="557"/>
    </row>
    <row r="359" spans="1:6" ht="16.5" thickTop="1" thickBot="1">
      <c r="A359" s="466"/>
      <c r="B359" s="467"/>
      <c r="C359" s="555" t="s">
        <v>615</v>
      </c>
      <c r="D359" s="555"/>
      <c r="E359" s="556">
        <f>0.25*E358</f>
        <v>0</v>
      </c>
      <c r="F359" s="557"/>
    </row>
    <row r="360" spans="1:6" ht="16.5" thickTop="1" thickBot="1">
      <c r="A360" s="466"/>
      <c r="B360" s="467"/>
      <c r="C360" s="555" t="s">
        <v>616</v>
      </c>
      <c r="D360" s="555"/>
      <c r="E360" s="556">
        <f>E358+E359</f>
        <v>0</v>
      </c>
      <c r="F360" s="557"/>
    </row>
    <row r="361" spans="1:6" ht="15.75" thickTop="1">
      <c r="A361" s="550"/>
      <c r="B361" s="551"/>
      <c r="C361" s="551"/>
      <c r="D361" s="551"/>
      <c r="E361" s="551"/>
      <c r="F361" s="552"/>
    </row>
    <row r="362" spans="1:6">
      <c r="A362" s="441"/>
      <c r="B362" s="441"/>
      <c r="C362" s="441"/>
      <c r="D362" s="441"/>
      <c r="E362" s="441"/>
      <c r="F362" s="441"/>
    </row>
    <row r="363" spans="1:6">
      <c r="A363" s="404"/>
      <c r="B363" s="468"/>
      <c r="C363" s="402"/>
      <c r="D363" s="469"/>
      <c r="E363" s="469"/>
      <c r="F363" s="470"/>
    </row>
    <row r="364" spans="1:6" ht="15.75" thickBot="1">
      <c r="A364" s="404"/>
      <c r="B364" s="401"/>
      <c r="C364" s="402"/>
      <c r="D364" s="553" t="s">
        <v>617</v>
      </c>
      <c r="E364" s="553"/>
      <c r="F364" s="554"/>
    </row>
  </sheetData>
  <mergeCells count="8">
    <mergeCell ref="A361:F361"/>
    <mergeCell ref="D364:F364"/>
    <mergeCell ref="C358:D358"/>
    <mergeCell ref="E358:F358"/>
    <mergeCell ref="C359:D359"/>
    <mergeCell ref="E359:F359"/>
    <mergeCell ref="C360:D360"/>
    <mergeCell ref="E360:F360"/>
  </mergeCells>
  <pageMargins left="0.62992125984251968" right="0.19685039370078741" top="0.98425196850393704" bottom="0.23622047244094491" header="0.39370078740157483" footer="0.19685039370078741"/>
  <pageSetup paperSize="9" scale="9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B355-F5A9-4AAB-92C5-F6CDB36FC45B}">
  <sheetPr>
    <tabColor rgb="FF92D050"/>
  </sheetPr>
  <dimension ref="A1:F343"/>
  <sheetViews>
    <sheetView view="pageBreakPreview" zoomScale="115" zoomScaleNormal="100" zoomScaleSheetLayoutView="115" workbookViewId="0">
      <selection activeCell="I29" sqref="I29"/>
    </sheetView>
  </sheetViews>
  <sheetFormatPr defaultRowHeight="12.75"/>
  <cols>
    <col min="1" max="1" width="7.42578125" customWidth="1"/>
    <col min="2" max="2" width="44.5703125" customWidth="1"/>
    <col min="3" max="3" width="12.140625" customWidth="1"/>
    <col min="4" max="4" width="8.28515625" style="472" bestFit="1" customWidth="1"/>
    <col min="5" max="5" width="14.7109375" customWidth="1"/>
    <col min="6" max="6" width="15.7109375" customWidth="1"/>
  </cols>
  <sheetData>
    <row r="1" spans="1:4" ht="20.25">
      <c r="A1" s="471"/>
      <c r="B1" s="471" t="s">
        <v>618</v>
      </c>
    </row>
    <row r="2" spans="1:4">
      <c r="A2" t="s">
        <v>380</v>
      </c>
    </row>
    <row r="3" spans="1:4">
      <c r="A3" s="473"/>
      <c r="B3" s="473" t="s">
        <v>619</v>
      </c>
    </row>
    <row r="4" spans="1:4">
      <c r="A4" t="s">
        <v>380</v>
      </c>
    </row>
    <row r="5" spans="1:4" s="478" customFormat="1" ht="57">
      <c r="A5" s="474" t="s">
        <v>380</v>
      </c>
      <c r="B5" s="475" t="s">
        <v>620</v>
      </c>
      <c r="C5" s="476"/>
      <c r="D5" s="477"/>
    </row>
    <row r="6" spans="1:4" s="478" customFormat="1" ht="71.25">
      <c r="A6" s="474" t="s">
        <v>380</v>
      </c>
      <c r="B6" s="475" t="s">
        <v>621</v>
      </c>
      <c r="C6" s="476"/>
      <c r="D6" s="477"/>
    </row>
    <row r="7" spans="1:4" s="478" customFormat="1" ht="14.25">
      <c r="A7" s="474" t="s">
        <v>380</v>
      </c>
      <c r="B7" s="475"/>
      <c r="C7" s="476"/>
      <c r="D7" s="477"/>
    </row>
    <row r="8" spans="1:4" s="478" customFormat="1" ht="131.44999999999999" customHeight="1">
      <c r="A8" s="474" t="s">
        <v>380</v>
      </c>
      <c r="B8" s="475" t="s">
        <v>622</v>
      </c>
      <c r="C8" s="476"/>
      <c r="D8" s="477"/>
    </row>
    <row r="9" spans="1:4" s="478" customFormat="1" ht="14.25">
      <c r="A9" s="474" t="s">
        <v>380</v>
      </c>
      <c r="B9" s="475"/>
      <c r="C9" s="476"/>
      <c r="D9" s="477"/>
    </row>
    <row r="10" spans="1:4" s="478" customFormat="1" ht="85.5">
      <c r="A10" s="474" t="s">
        <v>380</v>
      </c>
      <c r="B10" s="475" t="s">
        <v>623</v>
      </c>
      <c r="C10" s="476"/>
      <c r="D10" s="477"/>
    </row>
    <row r="11" spans="1:4" s="478" customFormat="1" ht="174.6" customHeight="1">
      <c r="A11" s="474" t="s">
        <v>380</v>
      </c>
      <c r="B11" s="475" t="s">
        <v>624</v>
      </c>
      <c r="C11" s="476"/>
      <c r="D11" s="477"/>
    </row>
    <row r="12" spans="1:4" s="478" customFormat="1" ht="14.25">
      <c r="A12" s="474" t="s">
        <v>380</v>
      </c>
      <c r="B12" s="475"/>
      <c r="C12" s="476"/>
      <c r="D12" s="477"/>
    </row>
    <row r="13" spans="1:4" s="478" customFormat="1" ht="57">
      <c r="A13" s="474" t="s">
        <v>380</v>
      </c>
      <c r="B13" s="475" t="s">
        <v>625</v>
      </c>
      <c r="C13" s="476"/>
      <c r="D13" s="477"/>
    </row>
    <row r="14" spans="1:4" s="478" customFormat="1" ht="14.25">
      <c r="A14" s="474" t="s">
        <v>380</v>
      </c>
      <c r="B14" s="475"/>
      <c r="C14" s="476"/>
      <c r="D14" s="477"/>
    </row>
    <row r="15" spans="1:4" s="478" customFormat="1" ht="71.25">
      <c r="A15" s="474" t="s">
        <v>380</v>
      </c>
      <c r="B15" s="475" t="s">
        <v>626</v>
      </c>
      <c r="C15" s="476"/>
      <c r="D15" s="477"/>
    </row>
    <row r="16" spans="1:4" s="478" customFormat="1" ht="57">
      <c r="A16" s="474" t="s">
        <v>380</v>
      </c>
      <c r="B16" s="475" t="s">
        <v>627</v>
      </c>
      <c r="C16" s="476"/>
      <c r="D16" s="477"/>
    </row>
    <row r="17" spans="1:4" s="478" customFormat="1" ht="14.25">
      <c r="A17" s="474" t="s">
        <v>380</v>
      </c>
      <c r="B17" s="475"/>
      <c r="C17" s="476"/>
      <c r="D17" s="477"/>
    </row>
    <row r="18" spans="1:4" s="478" customFormat="1" ht="94.15" customHeight="1">
      <c r="A18" s="474" t="s">
        <v>380</v>
      </c>
      <c r="B18" s="475" t="s">
        <v>628</v>
      </c>
      <c r="C18" s="476"/>
      <c r="D18" s="477"/>
    </row>
    <row r="19" spans="1:4" s="478" customFormat="1" ht="90" customHeight="1">
      <c r="A19" s="474" t="s">
        <v>380</v>
      </c>
      <c r="B19" s="475" t="s">
        <v>629</v>
      </c>
      <c r="C19" s="476"/>
      <c r="D19" s="477"/>
    </row>
    <row r="20" spans="1:4" s="478" customFormat="1" ht="14.25">
      <c r="A20" s="474" t="s">
        <v>380</v>
      </c>
      <c r="B20" s="475"/>
      <c r="C20" s="476"/>
      <c r="D20" s="477"/>
    </row>
    <row r="21" spans="1:4" s="478" customFormat="1" ht="48" customHeight="1">
      <c r="A21" s="474" t="s">
        <v>380</v>
      </c>
      <c r="B21" s="475" t="s">
        <v>630</v>
      </c>
      <c r="C21" s="476"/>
      <c r="D21" s="477"/>
    </row>
    <row r="22" spans="1:4" s="478" customFormat="1" ht="14.25">
      <c r="A22" s="474" t="s">
        <v>380</v>
      </c>
      <c r="B22" s="475"/>
      <c r="C22" s="476"/>
      <c r="D22" s="477"/>
    </row>
    <row r="23" spans="1:4" s="478" customFormat="1" ht="48" customHeight="1">
      <c r="A23" s="474" t="s">
        <v>380</v>
      </c>
      <c r="B23" s="475" t="s">
        <v>631</v>
      </c>
      <c r="C23" s="476"/>
      <c r="D23" s="477"/>
    </row>
    <row r="24" spans="1:4" s="478" customFormat="1" ht="14.25">
      <c r="A24" s="474" t="s">
        <v>380</v>
      </c>
      <c r="B24" s="475"/>
      <c r="C24" s="476"/>
      <c r="D24" s="477"/>
    </row>
    <row r="25" spans="1:4" s="478" customFormat="1" ht="28.5">
      <c r="A25" s="474" t="s">
        <v>380</v>
      </c>
      <c r="B25" s="475" t="s">
        <v>632</v>
      </c>
      <c r="C25" s="476"/>
      <c r="D25" s="477"/>
    </row>
    <row r="26" spans="1:4" s="478" customFormat="1" ht="14.25">
      <c r="A26" s="474" t="s">
        <v>380</v>
      </c>
      <c r="B26" s="475"/>
      <c r="C26" s="476"/>
      <c r="D26" s="477"/>
    </row>
    <row r="27" spans="1:4" s="478" customFormat="1" ht="71.25">
      <c r="A27" s="474" t="s">
        <v>380</v>
      </c>
      <c r="B27" s="475" t="s">
        <v>633</v>
      </c>
      <c r="C27" s="476"/>
      <c r="D27" s="477"/>
    </row>
    <row r="28" spans="1:4" s="478" customFormat="1" ht="14.25">
      <c r="A28" s="474" t="s">
        <v>380</v>
      </c>
      <c r="B28" s="475"/>
      <c r="C28" s="476"/>
      <c r="D28" s="477"/>
    </row>
    <row r="29" spans="1:4" s="478" customFormat="1" ht="71.25">
      <c r="A29" s="474" t="s">
        <v>380</v>
      </c>
      <c r="B29" s="475" t="s">
        <v>634</v>
      </c>
      <c r="C29" s="476"/>
      <c r="D29" s="477"/>
    </row>
    <row r="30" spans="1:4" s="478" customFormat="1" ht="14.25">
      <c r="A30" s="474" t="s">
        <v>380</v>
      </c>
      <c r="B30" s="475"/>
      <c r="C30" s="476"/>
      <c r="D30" s="477"/>
    </row>
    <row r="31" spans="1:4" s="478" customFormat="1" ht="86.45" customHeight="1">
      <c r="A31" s="474" t="s">
        <v>380</v>
      </c>
      <c r="B31" s="475" t="s">
        <v>635</v>
      </c>
      <c r="C31" s="476"/>
      <c r="D31" s="477"/>
    </row>
    <row r="32" spans="1:4" s="478" customFormat="1" ht="14.25">
      <c r="A32" s="474" t="s">
        <v>380</v>
      </c>
      <c r="B32" s="475"/>
      <c r="C32" s="476"/>
      <c r="D32" s="477"/>
    </row>
    <row r="33" spans="1:6" s="478" customFormat="1" ht="62.45" customHeight="1">
      <c r="A33" s="474" t="s">
        <v>380</v>
      </c>
      <c r="B33" s="475" t="s">
        <v>636</v>
      </c>
      <c r="C33" s="476"/>
      <c r="D33" s="477"/>
    </row>
    <row r="34" spans="1:6" s="478" customFormat="1" ht="14.25">
      <c r="A34" s="474" t="s">
        <v>380</v>
      </c>
      <c r="B34" s="475"/>
      <c r="C34" s="476"/>
      <c r="D34" s="477"/>
    </row>
    <row r="35" spans="1:6" s="478" customFormat="1" ht="57">
      <c r="A35" s="474" t="s">
        <v>380</v>
      </c>
      <c r="B35" s="475" t="s">
        <v>637</v>
      </c>
      <c r="C35" s="476"/>
      <c r="D35" s="477"/>
    </row>
    <row r="36" spans="1:6" s="478" customFormat="1" ht="14.25">
      <c r="A36" s="474" t="s">
        <v>380</v>
      </c>
      <c r="B36" s="475"/>
      <c r="C36" s="476"/>
      <c r="D36" s="477"/>
    </row>
    <row r="37" spans="1:6" s="478" customFormat="1" ht="99.75">
      <c r="A37" s="474" t="s">
        <v>380</v>
      </c>
      <c r="B37" s="475" t="s">
        <v>638</v>
      </c>
      <c r="C37" s="479"/>
      <c r="D37" s="477"/>
    </row>
    <row r="38" spans="1:6" s="478" customFormat="1" ht="14.25">
      <c r="A38" s="474" t="s">
        <v>380</v>
      </c>
      <c r="B38" s="475"/>
      <c r="C38" s="479"/>
      <c r="D38" s="477"/>
    </row>
    <row r="39" spans="1:6" s="478" customFormat="1" ht="57">
      <c r="A39" s="474" t="s">
        <v>380</v>
      </c>
      <c r="B39" s="475" t="s">
        <v>639</v>
      </c>
      <c r="C39" s="476"/>
      <c r="D39" s="477"/>
    </row>
    <row r="40" spans="1:6" s="478" customFormat="1" ht="14.25">
      <c r="A40" s="474" t="s">
        <v>380</v>
      </c>
      <c r="B40" s="475"/>
      <c r="C40" s="476"/>
      <c r="D40" s="477"/>
    </row>
    <row r="41" spans="1:6" s="478" customFormat="1" ht="57">
      <c r="A41" s="474" t="s">
        <v>380</v>
      </c>
      <c r="B41" s="475" t="s">
        <v>640</v>
      </c>
      <c r="C41" s="476"/>
      <c r="D41" s="477"/>
    </row>
    <row r="42" spans="1:6" ht="14.25">
      <c r="A42" t="s">
        <v>641</v>
      </c>
      <c r="B42" s="475" t="s">
        <v>642</v>
      </c>
      <c r="C42" t="s">
        <v>643</v>
      </c>
      <c r="D42" s="472" t="s">
        <v>644</v>
      </c>
      <c r="E42" t="s">
        <v>218</v>
      </c>
      <c r="F42" t="s">
        <v>645</v>
      </c>
    </row>
    <row r="43" spans="1:6" ht="15">
      <c r="A43" s="480" t="s">
        <v>646</v>
      </c>
      <c r="B43" s="481" t="s">
        <v>647</v>
      </c>
    </row>
    <row r="44" spans="1:6" ht="76.5">
      <c r="A44" s="482" t="s">
        <v>648</v>
      </c>
      <c r="B44" s="473" t="s">
        <v>649</v>
      </c>
    </row>
    <row r="45" spans="1:6">
      <c r="A45" t="s">
        <v>380</v>
      </c>
    </row>
    <row r="46" spans="1:6">
      <c r="A46" s="482" t="s">
        <v>650</v>
      </c>
      <c r="B46" s="473" t="s">
        <v>651</v>
      </c>
      <c r="C46" s="483" t="s">
        <v>401</v>
      </c>
      <c r="D46" s="484">
        <v>92</v>
      </c>
      <c r="E46" s="485"/>
      <c r="F46" s="486">
        <f>D46*E46</f>
        <v>0</v>
      </c>
    </row>
    <row r="47" spans="1:6">
      <c r="A47" t="s">
        <v>380</v>
      </c>
    </row>
    <row r="48" spans="1:6">
      <c r="A48" t="s">
        <v>380</v>
      </c>
    </row>
    <row r="49" spans="1:6">
      <c r="A49" s="482" t="s">
        <v>652</v>
      </c>
      <c r="B49" s="473" t="s">
        <v>653</v>
      </c>
      <c r="C49" s="483" t="s">
        <v>401</v>
      </c>
      <c r="D49" s="484">
        <v>85</v>
      </c>
      <c r="E49" s="485"/>
      <c r="F49" s="486">
        <f>D49*E49</f>
        <v>0</v>
      </c>
    </row>
    <row r="50" spans="1:6">
      <c r="A50" t="s">
        <v>380</v>
      </c>
    </row>
    <row r="51" spans="1:6">
      <c r="A51" t="s">
        <v>380</v>
      </c>
    </row>
    <row r="52" spans="1:6">
      <c r="A52" s="482" t="s">
        <v>654</v>
      </c>
      <c r="B52" s="473" t="s">
        <v>655</v>
      </c>
      <c r="C52" s="483" t="s">
        <v>401</v>
      </c>
      <c r="D52" s="484">
        <v>6</v>
      </c>
      <c r="E52" s="485"/>
      <c r="F52" s="486">
        <f>D52*E52</f>
        <v>0</v>
      </c>
    </row>
    <row r="53" spans="1:6">
      <c r="A53" t="s">
        <v>380</v>
      </c>
    </row>
    <row r="54" spans="1:6">
      <c r="A54" t="s">
        <v>380</v>
      </c>
    </row>
    <row r="55" spans="1:6">
      <c r="A55" s="482" t="s">
        <v>656</v>
      </c>
      <c r="B55" s="473" t="s">
        <v>657</v>
      </c>
      <c r="C55" s="483" t="s">
        <v>401</v>
      </c>
      <c r="D55" s="484">
        <v>23</v>
      </c>
      <c r="E55" s="485"/>
      <c r="F55" s="486">
        <f>D55*E55</f>
        <v>0</v>
      </c>
    </row>
    <row r="56" spans="1:6">
      <c r="A56" t="s">
        <v>380</v>
      </c>
    </row>
    <row r="57" spans="1:6">
      <c r="A57" t="s">
        <v>380</v>
      </c>
    </row>
    <row r="58" spans="1:6">
      <c r="A58" t="s">
        <v>380</v>
      </c>
    </row>
    <row r="59" spans="1:6" ht="15">
      <c r="A59" s="480" t="s">
        <v>658</v>
      </c>
      <c r="B59" s="481" t="s">
        <v>659</v>
      </c>
    </row>
    <row r="60" spans="1:6">
      <c r="A60" s="482" t="s">
        <v>660</v>
      </c>
      <c r="B60" s="473" t="s">
        <v>661</v>
      </c>
    </row>
    <row r="61" spans="1:6">
      <c r="A61" t="s">
        <v>380</v>
      </c>
    </row>
    <row r="62" spans="1:6" ht="15">
      <c r="A62" s="482" t="s">
        <v>662</v>
      </c>
      <c r="B62" s="487"/>
    </row>
    <row r="63" spans="1:6" ht="89.25">
      <c r="A63" s="482"/>
      <c r="B63" s="473" t="s">
        <v>663</v>
      </c>
    </row>
    <row r="64" spans="1:6">
      <c r="A64" s="482"/>
      <c r="B64" s="473" t="s">
        <v>664</v>
      </c>
    </row>
    <row r="65" spans="1:2">
      <c r="A65" s="482"/>
      <c r="B65" s="473" t="s">
        <v>665</v>
      </c>
    </row>
    <row r="66" spans="1:2" ht="25.5">
      <c r="A66" s="482"/>
      <c r="B66" s="473" t="s">
        <v>666</v>
      </c>
    </row>
    <row r="67" spans="1:2">
      <c r="A67" s="482"/>
      <c r="B67" s="473" t="s">
        <v>667</v>
      </c>
    </row>
    <row r="68" spans="1:2">
      <c r="A68" s="482"/>
      <c r="B68" s="473" t="s">
        <v>668</v>
      </c>
    </row>
    <row r="69" spans="1:2">
      <c r="A69" s="482"/>
      <c r="B69" s="473" t="s">
        <v>669</v>
      </c>
    </row>
    <row r="70" spans="1:2">
      <c r="A70" s="482"/>
      <c r="B70" s="473" t="s">
        <v>670</v>
      </c>
    </row>
    <row r="71" spans="1:2">
      <c r="A71" s="482"/>
      <c r="B71" s="473" t="s">
        <v>671</v>
      </c>
    </row>
    <row r="72" spans="1:2">
      <c r="A72" s="482"/>
      <c r="B72" s="473" t="s">
        <v>672</v>
      </c>
    </row>
    <row r="73" spans="1:2">
      <c r="A73" s="482"/>
      <c r="B73" s="473" t="s">
        <v>673</v>
      </c>
    </row>
    <row r="74" spans="1:2">
      <c r="A74" s="482"/>
      <c r="B74" s="473" t="s">
        <v>674</v>
      </c>
    </row>
    <row r="75" spans="1:2">
      <c r="A75" s="482"/>
      <c r="B75" s="473" t="s">
        <v>675</v>
      </c>
    </row>
    <row r="76" spans="1:2">
      <c r="A76" s="482"/>
      <c r="B76" s="473" t="s">
        <v>676</v>
      </c>
    </row>
    <row r="77" spans="1:2">
      <c r="A77" s="482"/>
      <c r="B77" s="473" t="s">
        <v>677</v>
      </c>
    </row>
    <row r="78" spans="1:2">
      <c r="A78" s="482"/>
      <c r="B78" s="473" t="s">
        <v>678</v>
      </c>
    </row>
    <row r="79" spans="1:2">
      <c r="A79" s="482"/>
      <c r="B79" s="473" t="s">
        <v>679</v>
      </c>
    </row>
    <row r="80" spans="1:2">
      <c r="A80" s="482"/>
      <c r="B80" s="473" t="s">
        <v>680</v>
      </c>
    </row>
    <row r="81" spans="1:6">
      <c r="A81" s="482"/>
      <c r="B81" s="473" t="s">
        <v>681</v>
      </c>
    </row>
    <row r="82" spans="1:6">
      <c r="A82" s="482"/>
      <c r="B82" s="473" t="s">
        <v>682</v>
      </c>
    </row>
    <row r="83" spans="1:6">
      <c r="A83" s="482"/>
      <c r="B83" s="473" t="s">
        <v>683</v>
      </c>
    </row>
    <row r="84" spans="1:6">
      <c r="A84" s="482"/>
      <c r="B84" s="473" t="s">
        <v>684</v>
      </c>
    </row>
    <row r="85" spans="1:6" ht="25.5">
      <c r="A85" s="482"/>
      <c r="B85" s="473" t="s">
        <v>685</v>
      </c>
    </row>
    <row r="86" spans="1:6">
      <c r="A86" s="482"/>
      <c r="B86" s="473" t="s">
        <v>686</v>
      </c>
    </row>
    <row r="87" spans="1:6">
      <c r="A87" s="482"/>
      <c r="B87" s="473" t="s">
        <v>687</v>
      </c>
    </row>
    <row r="88" spans="1:6">
      <c r="A88" s="482"/>
      <c r="B88" s="473" t="s">
        <v>688</v>
      </c>
    </row>
    <row r="89" spans="1:6">
      <c r="A89" s="482"/>
      <c r="B89" s="473" t="s">
        <v>689</v>
      </c>
    </row>
    <row r="90" spans="1:6">
      <c r="A90" s="482"/>
      <c r="B90" s="473" t="s">
        <v>690</v>
      </c>
    </row>
    <row r="91" spans="1:6">
      <c r="A91" s="482"/>
      <c r="B91" s="473" t="s">
        <v>691</v>
      </c>
      <c r="C91" s="483" t="s">
        <v>268</v>
      </c>
      <c r="D91" s="484">
        <v>1</v>
      </c>
      <c r="E91" s="485"/>
      <c r="F91" s="486">
        <f>D91*E91</f>
        <v>0</v>
      </c>
    </row>
    <row r="92" spans="1:6">
      <c r="A92" t="s">
        <v>380</v>
      </c>
    </row>
    <row r="93" spans="1:6">
      <c r="A93" t="s">
        <v>380</v>
      </c>
    </row>
    <row r="94" spans="1:6" ht="15">
      <c r="A94" s="482" t="s">
        <v>692</v>
      </c>
      <c r="B94" s="487"/>
    </row>
    <row r="95" spans="1:6" ht="89.25">
      <c r="A95" s="482"/>
      <c r="B95" s="473" t="s">
        <v>693</v>
      </c>
    </row>
    <row r="96" spans="1:6">
      <c r="A96" s="482"/>
      <c r="B96" s="473" t="s">
        <v>664</v>
      </c>
    </row>
    <row r="97" spans="1:2">
      <c r="A97" s="482"/>
      <c r="B97" s="473" t="s">
        <v>665</v>
      </c>
    </row>
    <row r="98" spans="1:2" ht="25.5">
      <c r="A98" s="482"/>
      <c r="B98" s="473" t="s">
        <v>666</v>
      </c>
    </row>
    <row r="99" spans="1:2">
      <c r="A99" s="482"/>
      <c r="B99" s="473" t="s">
        <v>667</v>
      </c>
    </row>
    <row r="100" spans="1:2">
      <c r="A100" s="482"/>
      <c r="B100" s="473" t="s">
        <v>694</v>
      </c>
    </row>
    <row r="101" spans="1:2">
      <c r="A101" s="482"/>
      <c r="B101" s="473" t="s">
        <v>695</v>
      </c>
    </row>
    <row r="102" spans="1:2">
      <c r="A102" s="482"/>
      <c r="B102" s="473" t="s">
        <v>696</v>
      </c>
    </row>
    <row r="103" spans="1:2">
      <c r="A103" s="482"/>
      <c r="B103" s="473" t="s">
        <v>697</v>
      </c>
    </row>
    <row r="104" spans="1:2">
      <c r="A104" s="482"/>
      <c r="B104" s="473" t="s">
        <v>672</v>
      </c>
    </row>
    <row r="105" spans="1:2">
      <c r="A105" s="482"/>
      <c r="B105" s="473" t="s">
        <v>698</v>
      </c>
    </row>
    <row r="106" spans="1:2">
      <c r="A106" s="482"/>
      <c r="B106" s="473" t="s">
        <v>699</v>
      </c>
    </row>
    <row r="107" spans="1:2">
      <c r="A107" s="482"/>
      <c r="B107" s="473" t="s">
        <v>700</v>
      </c>
    </row>
    <row r="108" spans="1:2">
      <c r="A108" s="482"/>
      <c r="B108" s="473" t="s">
        <v>701</v>
      </c>
    </row>
    <row r="109" spans="1:2">
      <c r="A109" s="482"/>
      <c r="B109" s="473" t="s">
        <v>702</v>
      </c>
    </row>
    <row r="110" spans="1:2">
      <c r="A110" s="482"/>
      <c r="B110" s="473" t="s">
        <v>703</v>
      </c>
    </row>
    <row r="111" spans="1:2">
      <c r="A111" s="482"/>
      <c r="B111" s="473" t="s">
        <v>679</v>
      </c>
    </row>
    <row r="112" spans="1:2">
      <c r="A112" s="482"/>
      <c r="B112" s="473" t="s">
        <v>704</v>
      </c>
    </row>
    <row r="113" spans="1:6">
      <c r="A113" s="482"/>
      <c r="B113" s="473" t="s">
        <v>705</v>
      </c>
    </row>
    <row r="114" spans="1:6">
      <c r="A114" s="482"/>
      <c r="B114" s="473" t="s">
        <v>706</v>
      </c>
    </row>
    <row r="115" spans="1:6">
      <c r="A115" s="482"/>
      <c r="B115" s="473" t="s">
        <v>707</v>
      </c>
    </row>
    <row r="116" spans="1:6" ht="25.5">
      <c r="A116" s="482"/>
      <c r="B116" s="473" t="s">
        <v>708</v>
      </c>
    </row>
    <row r="117" spans="1:6">
      <c r="A117" s="482"/>
      <c r="B117" s="473" t="s">
        <v>709</v>
      </c>
    </row>
    <row r="118" spans="1:6">
      <c r="A118" s="482"/>
      <c r="B118" s="473" t="s">
        <v>710</v>
      </c>
    </row>
    <row r="119" spans="1:6">
      <c r="A119" s="482"/>
      <c r="B119" s="473" t="s">
        <v>711</v>
      </c>
    </row>
    <row r="120" spans="1:6">
      <c r="A120" s="482"/>
      <c r="B120" s="473" t="s">
        <v>712</v>
      </c>
    </row>
    <row r="121" spans="1:6">
      <c r="A121" s="482"/>
      <c r="B121" s="473" t="s">
        <v>713</v>
      </c>
    </row>
    <row r="122" spans="1:6">
      <c r="A122" s="482"/>
      <c r="B122" s="473" t="s">
        <v>689</v>
      </c>
    </row>
    <row r="123" spans="1:6">
      <c r="A123" s="482"/>
      <c r="B123" s="473" t="s">
        <v>690</v>
      </c>
    </row>
    <row r="124" spans="1:6">
      <c r="A124" s="482"/>
      <c r="B124" s="473" t="s">
        <v>691</v>
      </c>
      <c r="C124" s="483" t="s">
        <v>268</v>
      </c>
      <c r="D124" s="484">
        <v>1</v>
      </c>
      <c r="E124" s="485"/>
      <c r="F124" s="486">
        <f>D124*E124</f>
        <v>0</v>
      </c>
    </row>
    <row r="125" spans="1:6">
      <c r="A125" t="s">
        <v>380</v>
      </c>
    </row>
    <row r="126" spans="1:6">
      <c r="A126" t="s">
        <v>380</v>
      </c>
    </row>
    <row r="127" spans="1:6" ht="15">
      <c r="A127" s="482" t="s">
        <v>714</v>
      </c>
      <c r="B127" s="487"/>
    </row>
    <row r="128" spans="1:6" ht="89.25">
      <c r="A128" s="482"/>
      <c r="B128" s="473" t="s">
        <v>715</v>
      </c>
    </row>
    <row r="129" spans="1:2">
      <c r="A129" s="482"/>
      <c r="B129" s="473" t="s">
        <v>664</v>
      </c>
    </row>
    <row r="130" spans="1:2">
      <c r="A130" s="482"/>
      <c r="B130" s="473" t="s">
        <v>665</v>
      </c>
    </row>
    <row r="131" spans="1:2" ht="25.5">
      <c r="A131" s="482"/>
      <c r="B131" s="473" t="s">
        <v>666</v>
      </c>
    </row>
    <row r="132" spans="1:2">
      <c r="A132" s="482"/>
      <c r="B132" s="473" t="s">
        <v>667</v>
      </c>
    </row>
    <row r="133" spans="1:2">
      <c r="A133" s="482"/>
      <c r="B133" s="473" t="s">
        <v>716</v>
      </c>
    </row>
    <row r="134" spans="1:2">
      <c r="A134" s="482"/>
      <c r="B134" s="473" t="s">
        <v>717</v>
      </c>
    </row>
    <row r="135" spans="1:2">
      <c r="A135" s="482"/>
      <c r="B135" s="473" t="s">
        <v>718</v>
      </c>
    </row>
    <row r="136" spans="1:2">
      <c r="A136" s="482"/>
      <c r="B136" s="473" t="s">
        <v>697</v>
      </c>
    </row>
    <row r="137" spans="1:2">
      <c r="A137" s="482"/>
      <c r="B137" s="473" t="s">
        <v>672</v>
      </c>
    </row>
    <row r="138" spans="1:2">
      <c r="A138" s="482"/>
      <c r="B138" s="473" t="s">
        <v>719</v>
      </c>
    </row>
    <row r="139" spans="1:2">
      <c r="A139" s="482"/>
      <c r="B139" s="473" t="s">
        <v>720</v>
      </c>
    </row>
    <row r="140" spans="1:2">
      <c r="A140" s="482"/>
      <c r="B140" s="473" t="s">
        <v>721</v>
      </c>
    </row>
    <row r="141" spans="1:2">
      <c r="A141" s="482"/>
      <c r="B141" s="473" t="s">
        <v>701</v>
      </c>
    </row>
    <row r="142" spans="1:2">
      <c r="A142" s="482"/>
      <c r="B142" s="473" t="s">
        <v>722</v>
      </c>
    </row>
    <row r="143" spans="1:2">
      <c r="A143" s="482"/>
      <c r="B143" s="473" t="s">
        <v>723</v>
      </c>
    </row>
    <row r="144" spans="1:2">
      <c r="A144" s="482"/>
      <c r="B144" s="473" t="s">
        <v>724</v>
      </c>
    </row>
    <row r="145" spans="1:6">
      <c r="A145" s="482"/>
      <c r="B145" s="473" t="s">
        <v>725</v>
      </c>
    </row>
    <row r="146" spans="1:6">
      <c r="A146" s="482"/>
      <c r="B146" s="473" t="s">
        <v>726</v>
      </c>
    </row>
    <row r="147" spans="1:6">
      <c r="A147" s="482"/>
      <c r="B147" s="473" t="s">
        <v>706</v>
      </c>
    </row>
    <row r="148" spans="1:6">
      <c r="A148" s="482"/>
      <c r="B148" s="473" t="s">
        <v>727</v>
      </c>
    </row>
    <row r="149" spans="1:6" ht="25.5">
      <c r="A149" s="482"/>
      <c r="B149" s="473" t="s">
        <v>728</v>
      </c>
    </row>
    <row r="150" spans="1:6">
      <c r="A150" s="482"/>
      <c r="B150" s="473" t="s">
        <v>729</v>
      </c>
    </row>
    <row r="151" spans="1:6">
      <c r="A151" s="482"/>
      <c r="B151" s="473" t="s">
        <v>730</v>
      </c>
    </row>
    <row r="152" spans="1:6">
      <c r="A152" s="482"/>
      <c r="B152" s="473" t="s">
        <v>731</v>
      </c>
    </row>
    <row r="153" spans="1:6">
      <c r="A153" s="482"/>
      <c r="B153" s="473" t="s">
        <v>712</v>
      </c>
    </row>
    <row r="154" spans="1:6">
      <c r="A154" s="482"/>
      <c r="B154" s="473" t="s">
        <v>713</v>
      </c>
    </row>
    <row r="155" spans="1:6">
      <c r="A155" s="482"/>
      <c r="B155" s="473" t="s">
        <v>689</v>
      </c>
    </row>
    <row r="156" spans="1:6">
      <c r="A156" s="482"/>
      <c r="B156" s="473" t="s">
        <v>690</v>
      </c>
    </row>
    <row r="157" spans="1:6">
      <c r="A157" s="482"/>
      <c r="B157" s="473" t="s">
        <v>691</v>
      </c>
      <c r="C157" s="483" t="s">
        <v>268</v>
      </c>
      <c r="D157" s="484">
        <v>1</v>
      </c>
      <c r="E157" s="485"/>
      <c r="F157" s="486">
        <f>D157*E157</f>
        <v>0</v>
      </c>
    </row>
    <row r="158" spans="1:6">
      <c r="A158" t="s">
        <v>380</v>
      </c>
    </row>
    <row r="159" spans="1:6">
      <c r="A159" t="s">
        <v>380</v>
      </c>
    </row>
    <row r="160" spans="1:6">
      <c r="A160" t="s">
        <v>380</v>
      </c>
    </row>
    <row r="161" spans="1:2" ht="15">
      <c r="A161" s="480" t="s">
        <v>732</v>
      </c>
      <c r="B161" s="481" t="s">
        <v>733</v>
      </c>
    </row>
    <row r="162" spans="1:2" ht="306">
      <c r="A162" s="482" t="s">
        <v>734</v>
      </c>
      <c r="B162" s="473" t="s">
        <v>735</v>
      </c>
    </row>
    <row r="163" spans="1:2">
      <c r="A163" t="s">
        <v>380</v>
      </c>
    </row>
    <row r="164" spans="1:2" ht="15">
      <c r="A164" s="482" t="s">
        <v>736</v>
      </c>
      <c r="B164" s="487"/>
    </row>
    <row r="165" spans="1:2">
      <c r="A165" s="482"/>
      <c r="B165" s="473" t="s">
        <v>737</v>
      </c>
    </row>
    <row r="166" spans="1:2">
      <c r="A166" s="482"/>
      <c r="B166" s="473" t="s">
        <v>738</v>
      </c>
    </row>
    <row r="167" spans="1:2">
      <c r="A167" s="482"/>
      <c r="B167" s="473" t="s">
        <v>739</v>
      </c>
    </row>
    <row r="168" spans="1:2">
      <c r="A168" s="482"/>
      <c r="B168" s="473" t="s">
        <v>740</v>
      </c>
    </row>
    <row r="169" spans="1:2">
      <c r="A169" s="482"/>
      <c r="B169" s="473" t="s">
        <v>741</v>
      </c>
    </row>
    <row r="170" spans="1:2">
      <c r="A170" s="482"/>
      <c r="B170" s="473" t="s">
        <v>742</v>
      </c>
    </row>
    <row r="171" spans="1:2">
      <c r="A171" s="482"/>
      <c r="B171" s="473" t="s">
        <v>743</v>
      </c>
    </row>
    <row r="172" spans="1:2">
      <c r="A172" s="482"/>
      <c r="B172" s="473" t="s">
        <v>744</v>
      </c>
    </row>
    <row r="173" spans="1:2">
      <c r="A173" s="482"/>
      <c r="B173" s="473" t="s">
        <v>745</v>
      </c>
    </row>
    <row r="174" spans="1:2">
      <c r="A174" s="482"/>
      <c r="B174" s="473" t="s">
        <v>746</v>
      </c>
    </row>
    <row r="175" spans="1:2">
      <c r="A175" s="482"/>
      <c r="B175" s="473" t="s">
        <v>747</v>
      </c>
    </row>
    <row r="176" spans="1:2">
      <c r="A176" s="482"/>
      <c r="B176" s="473" t="s">
        <v>748</v>
      </c>
    </row>
    <row r="177" spans="1:6">
      <c r="A177" s="482"/>
      <c r="B177" s="473" t="s">
        <v>749</v>
      </c>
    </row>
    <row r="178" spans="1:6">
      <c r="A178" s="482"/>
      <c r="B178" s="473" t="s">
        <v>750</v>
      </c>
    </row>
    <row r="179" spans="1:6">
      <c r="A179" s="482"/>
      <c r="B179" s="473" t="s">
        <v>751</v>
      </c>
    </row>
    <row r="180" spans="1:6" ht="25.5">
      <c r="A180" s="482"/>
      <c r="B180" s="473" t="s">
        <v>752</v>
      </c>
      <c r="C180" s="483" t="s">
        <v>25</v>
      </c>
      <c r="D180" s="484">
        <v>5</v>
      </c>
      <c r="E180" s="485"/>
      <c r="F180" s="486">
        <f>D180*E180</f>
        <v>0</v>
      </c>
    </row>
    <row r="181" spans="1:6">
      <c r="A181" t="s">
        <v>380</v>
      </c>
    </row>
    <row r="182" spans="1:6">
      <c r="A182" t="s">
        <v>380</v>
      </c>
    </row>
    <row r="183" spans="1:6" ht="15">
      <c r="A183" s="482" t="s">
        <v>753</v>
      </c>
      <c r="B183" s="487"/>
    </row>
    <row r="184" spans="1:6">
      <c r="A184" s="482"/>
      <c r="B184" s="473" t="s">
        <v>737</v>
      </c>
    </row>
    <row r="185" spans="1:6">
      <c r="A185" s="482"/>
      <c r="B185" s="473" t="s">
        <v>754</v>
      </c>
    </row>
    <row r="186" spans="1:6">
      <c r="A186" s="482"/>
      <c r="B186" s="473" t="s">
        <v>755</v>
      </c>
    </row>
    <row r="187" spans="1:6">
      <c r="A187" s="482"/>
      <c r="B187" s="473" t="s">
        <v>756</v>
      </c>
    </row>
    <row r="188" spans="1:6">
      <c r="A188" s="482"/>
      <c r="B188" s="473" t="s">
        <v>757</v>
      </c>
    </row>
    <row r="189" spans="1:6">
      <c r="A189" s="482"/>
      <c r="B189" s="473" t="s">
        <v>758</v>
      </c>
    </row>
    <row r="190" spans="1:6">
      <c r="A190" s="482"/>
      <c r="B190" s="473" t="s">
        <v>743</v>
      </c>
    </row>
    <row r="191" spans="1:6">
      <c r="A191" s="482"/>
      <c r="B191" s="473" t="s">
        <v>744</v>
      </c>
    </row>
    <row r="192" spans="1:6">
      <c r="A192" s="482"/>
      <c r="B192" s="473" t="s">
        <v>745</v>
      </c>
    </row>
    <row r="193" spans="1:6">
      <c r="A193" s="482"/>
      <c r="B193" s="473" t="s">
        <v>746</v>
      </c>
    </row>
    <row r="194" spans="1:6">
      <c r="A194" s="482"/>
      <c r="B194" s="473" t="s">
        <v>747</v>
      </c>
    </row>
    <row r="195" spans="1:6">
      <c r="A195" s="482"/>
      <c r="B195" s="473" t="s">
        <v>748</v>
      </c>
    </row>
    <row r="196" spans="1:6">
      <c r="A196" s="482"/>
      <c r="B196" s="473" t="s">
        <v>749</v>
      </c>
    </row>
    <row r="197" spans="1:6">
      <c r="A197" s="482"/>
      <c r="B197" s="473" t="s">
        <v>759</v>
      </c>
    </row>
    <row r="198" spans="1:6">
      <c r="A198" s="482"/>
      <c r="B198" s="473" t="s">
        <v>760</v>
      </c>
    </row>
    <row r="199" spans="1:6">
      <c r="A199" s="482"/>
      <c r="B199" s="473" t="s">
        <v>761</v>
      </c>
    </row>
    <row r="200" spans="1:6" ht="25.5">
      <c r="A200" s="482"/>
      <c r="B200" s="473" t="s">
        <v>752</v>
      </c>
      <c r="C200" s="483" t="s">
        <v>25</v>
      </c>
      <c r="D200" s="484">
        <v>1</v>
      </c>
      <c r="E200" s="485"/>
      <c r="F200" s="486">
        <f>D200*E200</f>
        <v>0</v>
      </c>
    </row>
    <row r="201" spans="1:6">
      <c r="A201" t="s">
        <v>380</v>
      </c>
    </row>
    <row r="202" spans="1:6">
      <c r="A202" t="s">
        <v>380</v>
      </c>
    </row>
    <row r="203" spans="1:6" ht="15">
      <c r="A203" s="482" t="s">
        <v>762</v>
      </c>
      <c r="B203" s="487"/>
    </row>
    <row r="204" spans="1:6">
      <c r="A204" s="482"/>
      <c r="B204" s="473" t="s">
        <v>737</v>
      </c>
    </row>
    <row r="205" spans="1:6">
      <c r="A205" s="482"/>
      <c r="B205" s="473" t="s">
        <v>763</v>
      </c>
    </row>
    <row r="206" spans="1:6">
      <c r="A206" s="482"/>
      <c r="B206" s="473" t="s">
        <v>764</v>
      </c>
    </row>
    <row r="207" spans="1:6">
      <c r="A207" s="482"/>
      <c r="B207" s="473" t="s">
        <v>765</v>
      </c>
    </row>
    <row r="208" spans="1:6">
      <c r="A208" s="482"/>
      <c r="B208" s="473" t="s">
        <v>766</v>
      </c>
    </row>
    <row r="209" spans="1:6">
      <c r="A209" s="482"/>
      <c r="B209" s="473" t="s">
        <v>767</v>
      </c>
    </row>
    <row r="210" spans="1:6">
      <c r="A210" s="482"/>
      <c r="B210" s="473" t="s">
        <v>768</v>
      </c>
    </row>
    <row r="211" spans="1:6">
      <c r="A211" s="482"/>
      <c r="B211" s="473" t="s">
        <v>769</v>
      </c>
    </row>
    <row r="212" spans="1:6">
      <c r="A212" s="482"/>
      <c r="B212" s="473" t="s">
        <v>681</v>
      </c>
    </row>
    <row r="213" spans="1:6">
      <c r="A213" s="482"/>
      <c r="B213" s="473" t="s">
        <v>770</v>
      </c>
    </row>
    <row r="214" spans="1:6">
      <c r="A214" s="482"/>
      <c r="B214" s="473" t="s">
        <v>771</v>
      </c>
    </row>
    <row r="215" spans="1:6">
      <c r="A215" s="482"/>
      <c r="B215" s="473" t="s">
        <v>772</v>
      </c>
    </row>
    <row r="216" spans="1:6">
      <c r="A216" s="482"/>
      <c r="B216" s="473" t="s">
        <v>749</v>
      </c>
    </row>
    <row r="217" spans="1:6">
      <c r="A217" s="482"/>
      <c r="B217" s="473" t="s">
        <v>759</v>
      </c>
    </row>
    <row r="218" spans="1:6">
      <c r="A218" s="482"/>
      <c r="B218" s="473" t="s">
        <v>773</v>
      </c>
    </row>
    <row r="219" spans="1:6">
      <c r="A219" s="482"/>
      <c r="B219" s="473" t="s">
        <v>761</v>
      </c>
    </row>
    <row r="220" spans="1:6" ht="25.5">
      <c r="A220" s="482"/>
      <c r="B220" s="473" t="s">
        <v>752</v>
      </c>
      <c r="C220" s="483" t="s">
        <v>25</v>
      </c>
      <c r="D220" s="484">
        <v>2</v>
      </c>
      <c r="E220" s="485"/>
      <c r="F220" s="486">
        <f>D220*E220</f>
        <v>0</v>
      </c>
    </row>
    <row r="221" spans="1:6">
      <c r="A221" t="s">
        <v>380</v>
      </c>
    </row>
    <row r="222" spans="1:6">
      <c r="A222" t="s">
        <v>380</v>
      </c>
    </row>
    <row r="223" spans="1:6">
      <c r="A223" t="s">
        <v>380</v>
      </c>
    </row>
    <row r="224" spans="1:6" ht="15">
      <c r="A224" s="480" t="s">
        <v>774</v>
      </c>
      <c r="B224" s="481"/>
    </row>
    <row r="225" spans="1:2" ht="306">
      <c r="A225" s="482" t="s">
        <v>775</v>
      </c>
      <c r="B225" s="473" t="s">
        <v>776</v>
      </c>
    </row>
    <row r="226" spans="1:2" ht="76.5">
      <c r="B226" s="473" t="s">
        <v>777</v>
      </c>
    </row>
    <row r="227" spans="1:2">
      <c r="A227" t="s">
        <v>380</v>
      </c>
    </row>
    <row r="228" spans="1:2" ht="15">
      <c r="A228" s="482" t="s">
        <v>778</v>
      </c>
      <c r="B228" s="487"/>
    </row>
    <row r="229" spans="1:2">
      <c r="A229" s="482"/>
      <c r="B229" s="473" t="s">
        <v>779</v>
      </c>
    </row>
    <row r="230" spans="1:2" ht="25.5">
      <c r="A230" s="482"/>
      <c r="B230" s="473" t="s">
        <v>780</v>
      </c>
    </row>
    <row r="231" spans="1:2">
      <c r="A231" s="482"/>
      <c r="B231" s="473" t="s">
        <v>667</v>
      </c>
    </row>
    <row r="232" spans="1:2">
      <c r="A232" s="482"/>
      <c r="B232" s="473" t="s">
        <v>781</v>
      </c>
    </row>
    <row r="233" spans="1:2">
      <c r="A233" s="482"/>
      <c r="B233" s="473" t="s">
        <v>782</v>
      </c>
    </row>
    <row r="234" spans="1:2">
      <c r="A234" s="482"/>
      <c r="B234" s="473" t="s">
        <v>783</v>
      </c>
    </row>
    <row r="235" spans="1:2">
      <c r="A235" s="482"/>
      <c r="B235" s="473" t="s">
        <v>784</v>
      </c>
    </row>
    <row r="236" spans="1:2">
      <c r="A236" s="482"/>
      <c r="B236" s="473" t="s">
        <v>672</v>
      </c>
    </row>
    <row r="237" spans="1:2">
      <c r="A237" s="482"/>
      <c r="B237" s="473" t="s">
        <v>785</v>
      </c>
    </row>
    <row r="238" spans="1:2">
      <c r="A238" s="482"/>
      <c r="B238" s="473" t="s">
        <v>786</v>
      </c>
    </row>
    <row r="239" spans="1:2">
      <c r="A239" s="482"/>
      <c r="B239" s="473" t="s">
        <v>787</v>
      </c>
    </row>
    <row r="240" spans="1:2">
      <c r="A240" s="482"/>
      <c r="B240" s="473" t="s">
        <v>788</v>
      </c>
    </row>
    <row r="241" spans="1:2">
      <c r="A241" s="482"/>
      <c r="B241" s="473" t="s">
        <v>789</v>
      </c>
    </row>
    <row r="242" spans="1:2">
      <c r="A242" s="482"/>
      <c r="B242" s="473" t="s">
        <v>665</v>
      </c>
    </row>
    <row r="243" spans="1:2">
      <c r="A243" s="482"/>
      <c r="B243" s="473" t="s">
        <v>667</v>
      </c>
    </row>
    <row r="244" spans="1:2">
      <c r="A244" s="482"/>
      <c r="B244" s="473" t="s">
        <v>790</v>
      </c>
    </row>
    <row r="245" spans="1:2">
      <c r="A245" s="482"/>
      <c r="B245" s="473" t="s">
        <v>791</v>
      </c>
    </row>
    <row r="246" spans="1:2">
      <c r="A246" s="482"/>
      <c r="B246" s="473" t="s">
        <v>676</v>
      </c>
    </row>
    <row r="247" spans="1:2">
      <c r="A247" s="482"/>
      <c r="B247" s="473" t="s">
        <v>792</v>
      </c>
    </row>
    <row r="248" spans="1:2">
      <c r="A248" s="482"/>
      <c r="B248" s="473" t="s">
        <v>672</v>
      </c>
    </row>
    <row r="249" spans="1:2">
      <c r="A249" s="482"/>
      <c r="B249" s="473" t="s">
        <v>793</v>
      </c>
    </row>
    <row r="250" spans="1:2">
      <c r="A250" s="482"/>
      <c r="B250" s="473" t="s">
        <v>794</v>
      </c>
    </row>
    <row r="251" spans="1:2">
      <c r="A251" s="482"/>
      <c r="B251" s="473" t="s">
        <v>795</v>
      </c>
    </row>
    <row r="252" spans="1:2">
      <c r="A252" s="482"/>
      <c r="B252" s="473" t="s">
        <v>796</v>
      </c>
    </row>
    <row r="253" spans="1:2">
      <c r="A253" s="482"/>
      <c r="B253" s="473" t="s">
        <v>690</v>
      </c>
    </row>
    <row r="254" spans="1:2">
      <c r="A254" s="482"/>
      <c r="B254" s="473" t="s">
        <v>689</v>
      </c>
    </row>
    <row r="255" spans="1:2">
      <c r="A255" s="482"/>
      <c r="B255" s="473" t="s">
        <v>759</v>
      </c>
    </row>
    <row r="256" spans="1:2">
      <c r="A256" s="482"/>
      <c r="B256" s="473" t="s">
        <v>797</v>
      </c>
    </row>
    <row r="257" spans="1:2">
      <c r="A257" s="482"/>
      <c r="B257" s="473" t="s">
        <v>761</v>
      </c>
    </row>
    <row r="258" spans="1:2">
      <c r="A258" s="482"/>
      <c r="B258" s="473" t="s">
        <v>798</v>
      </c>
    </row>
    <row r="259" spans="1:2">
      <c r="A259" s="482"/>
      <c r="B259" s="473" t="s">
        <v>799</v>
      </c>
    </row>
    <row r="260" spans="1:2">
      <c r="A260" s="482"/>
      <c r="B260" s="473" t="s">
        <v>800</v>
      </c>
    </row>
    <row r="261" spans="1:2">
      <c r="A261" s="482"/>
      <c r="B261" s="473" t="s">
        <v>801</v>
      </c>
    </row>
    <row r="262" spans="1:2">
      <c r="A262" s="482"/>
      <c r="B262" s="473" t="s">
        <v>802</v>
      </c>
    </row>
    <row r="263" spans="1:2">
      <c r="A263" s="482"/>
      <c r="B263" s="473" t="s">
        <v>803</v>
      </c>
    </row>
    <row r="264" spans="1:2">
      <c r="A264" s="482"/>
      <c r="B264" s="473" t="s">
        <v>681</v>
      </c>
    </row>
    <row r="265" spans="1:2">
      <c r="A265" s="482"/>
      <c r="B265" s="473" t="s">
        <v>804</v>
      </c>
    </row>
    <row r="266" spans="1:2">
      <c r="A266" s="482"/>
      <c r="B266" s="473" t="s">
        <v>805</v>
      </c>
    </row>
    <row r="267" spans="1:2">
      <c r="A267" s="482"/>
      <c r="B267" s="473" t="s">
        <v>772</v>
      </c>
    </row>
    <row r="268" spans="1:2">
      <c r="A268" s="482"/>
      <c r="B268" s="473" t="s">
        <v>749</v>
      </c>
    </row>
    <row r="269" spans="1:2">
      <c r="A269" s="482"/>
      <c r="B269" s="473" t="s">
        <v>806</v>
      </c>
    </row>
    <row r="270" spans="1:2">
      <c r="A270" s="482"/>
      <c r="B270" s="473" t="s">
        <v>807</v>
      </c>
    </row>
    <row r="271" spans="1:2">
      <c r="A271" s="482"/>
      <c r="B271" s="473" t="s">
        <v>808</v>
      </c>
    </row>
    <row r="272" spans="1:2">
      <c r="A272" s="482"/>
      <c r="B272" s="473" t="s">
        <v>809</v>
      </c>
    </row>
    <row r="273" spans="1:6">
      <c r="A273" s="482"/>
      <c r="B273" s="473" t="s">
        <v>810</v>
      </c>
    </row>
    <row r="274" spans="1:6">
      <c r="A274" s="482"/>
      <c r="B274" s="473" t="s">
        <v>811</v>
      </c>
    </row>
    <row r="275" spans="1:6" ht="25.5">
      <c r="A275" s="482"/>
      <c r="B275" s="473" t="s">
        <v>812</v>
      </c>
    </row>
    <row r="276" spans="1:6">
      <c r="A276" s="482"/>
      <c r="B276" s="473" t="s">
        <v>813</v>
      </c>
    </row>
    <row r="277" spans="1:6" ht="25.5">
      <c r="A277" s="482"/>
      <c r="B277" s="473" t="s">
        <v>814</v>
      </c>
      <c r="C277" s="483" t="s">
        <v>268</v>
      </c>
      <c r="D277" s="484">
        <v>1</v>
      </c>
      <c r="E277" s="485"/>
      <c r="F277" s="486">
        <f>D277*E277</f>
        <v>0</v>
      </c>
    </row>
    <row r="278" spans="1:6">
      <c r="A278" t="s">
        <v>380</v>
      </c>
    </row>
    <row r="279" spans="1:6" s="490" customFormat="1" ht="57">
      <c r="A279" s="488" t="s">
        <v>815</v>
      </c>
      <c r="B279" s="489" t="s">
        <v>816</v>
      </c>
      <c r="D279" s="491"/>
    </row>
    <row r="280" spans="1:6" s="490" customFormat="1" ht="14.25">
      <c r="A280" s="488"/>
      <c r="B280" s="492" t="s">
        <v>817</v>
      </c>
      <c r="C280" s="493" t="s">
        <v>268</v>
      </c>
      <c r="D280" s="494">
        <v>4</v>
      </c>
      <c r="E280" s="485"/>
      <c r="F280" s="486">
        <f>D280*E280</f>
        <v>0</v>
      </c>
    </row>
    <row r="281" spans="1:6" s="490" customFormat="1" ht="14.25">
      <c r="A281" s="488"/>
      <c r="B281" s="495" t="s">
        <v>818</v>
      </c>
      <c r="C281" s="493"/>
      <c r="D281" s="494"/>
    </row>
    <row r="282" spans="1:6" s="490" customFormat="1" ht="14.25">
      <c r="A282" s="488"/>
      <c r="B282" s="496"/>
      <c r="C282" s="493"/>
      <c r="D282" s="494"/>
    </row>
    <row r="283" spans="1:6" s="490" customFormat="1" ht="57">
      <c r="A283" s="497" t="s">
        <v>819</v>
      </c>
      <c r="B283" s="498" t="s">
        <v>820</v>
      </c>
      <c r="D283" s="491"/>
    </row>
    <row r="284" spans="1:6" s="499" customFormat="1" ht="42.75">
      <c r="A284" s="488"/>
      <c r="B284" s="498" t="s">
        <v>821</v>
      </c>
      <c r="C284" s="493" t="s">
        <v>268</v>
      </c>
      <c r="D284" s="494">
        <v>1</v>
      </c>
      <c r="E284" s="485"/>
      <c r="F284" s="486">
        <f>D284*E284</f>
        <v>0</v>
      </c>
    </row>
    <row r="285" spans="1:6" s="499" customFormat="1" ht="14.25">
      <c r="A285" s="488"/>
      <c r="B285" s="500"/>
      <c r="C285" s="493"/>
      <c r="D285" s="494"/>
    </row>
    <row r="286" spans="1:6" s="499" customFormat="1" ht="14.25">
      <c r="A286" s="488"/>
      <c r="B286" s="490"/>
      <c r="C286" s="490"/>
      <c r="D286" s="491"/>
    </row>
    <row r="287" spans="1:6" s="499" customFormat="1" ht="71.25">
      <c r="A287" s="488" t="s">
        <v>822</v>
      </c>
      <c r="B287" s="500" t="s">
        <v>823</v>
      </c>
      <c r="C287" s="493" t="s">
        <v>401</v>
      </c>
      <c r="D287" s="501">
        <v>50</v>
      </c>
      <c r="E287" s="485"/>
      <c r="F287" s="486">
        <f>D287*E287</f>
        <v>0</v>
      </c>
    </row>
    <row r="288" spans="1:6" s="499" customFormat="1" ht="14.25">
      <c r="A288" s="488"/>
      <c r="B288" s="500"/>
      <c r="C288" s="493"/>
      <c r="D288" s="494"/>
    </row>
    <row r="289" spans="1:6" s="499" customFormat="1" ht="75">
      <c r="A289" s="488" t="s">
        <v>824</v>
      </c>
      <c r="B289" s="502" t="s">
        <v>825</v>
      </c>
      <c r="C289" s="503"/>
      <c r="D289" s="504"/>
    </row>
    <row r="290" spans="1:6" s="499" customFormat="1" ht="15">
      <c r="A290" s="488"/>
      <c r="B290" s="502" t="s">
        <v>826</v>
      </c>
      <c r="C290" s="503"/>
      <c r="D290" s="504"/>
    </row>
    <row r="291" spans="1:6" s="499" customFormat="1" ht="15">
      <c r="A291" s="488"/>
      <c r="B291" s="502" t="s">
        <v>827</v>
      </c>
      <c r="C291" s="503"/>
      <c r="D291" s="504"/>
    </row>
    <row r="292" spans="1:6" s="499" customFormat="1" ht="15">
      <c r="A292" s="488"/>
      <c r="B292" s="502" t="s">
        <v>828</v>
      </c>
      <c r="C292" s="503"/>
      <c r="D292" s="504"/>
    </row>
    <row r="293" spans="1:6" s="499" customFormat="1" ht="15">
      <c r="A293" s="488"/>
      <c r="B293" s="502" t="s">
        <v>829</v>
      </c>
      <c r="C293" s="503"/>
      <c r="D293" s="504"/>
    </row>
    <row r="294" spans="1:6" s="499" customFormat="1" ht="15">
      <c r="A294" s="488"/>
      <c r="B294" s="502" t="s">
        <v>830</v>
      </c>
      <c r="C294" s="503"/>
      <c r="D294" s="504"/>
    </row>
    <row r="295" spans="1:6" s="499" customFormat="1" ht="15">
      <c r="A295" s="488"/>
      <c r="B295" s="502" t="s">
        <v>831</v>
      </c>
      <c r="C295" s="503" t="s">
        <v>401</v>
      </c>
      <c r="D295" s="504">
        <v>1</v>
      </c>
      <c r="E295" s="485"/>
      <c r="F295" s="486">
        <f>D295*E295</f>
        <v>0</v>
      </c>
    </row>
    <row r="296" spans="1:6" s="499" customFormat="1" ht="15">
      <c r="A296" s="488"/>
      <c r="B296" s="502"/>
      <c r="C296" s="503"/>
      <c r="D296" s="504"/>
    </row>
    <row r="297" spans="1:6" s="499" customFormat="1" ht="15">
      <c r="A297" s="488"/>
      <c r="B297" s="490"/>
      <c r="C297" s="503"/>
      <c r="D297" s="504"/>
    </row>
    <row r="298" spans="1:6" s="499" customFormat="1" ht="120">
      <c r="A298" s="488" t="s">
        <v>832</v>
      </c>
      <c r="B298" s="502" t="s">
        <v>833</v>
      </c>
      <c r="C298" s="505"/>
      <c r="D298" s="506"/>
    </row>
    <row r="299" spans="1:6" s="499" customFormat="1" ht="15">
      <c r="A299" s="488"/>
      <c r="B299" s="507" t="s">
        <v>834</v>
      </c>
      <c r="C299" s="503" t="s">
        <v>401</v>
      </c>
      <c r="D299" s="504">
        <v>16</v>
      </c>
      <c r="E299" s="485"/>
      <c r="F299" s="486">
        <f>D299*E299</f>
        <v>0</v>
      </c>
    </row>
    <row r="300" spans="1:6" s="499" customFormat="1" ht="15">
      <c r="A300" s="488"/>
      <c r="B300" s="508"/>
      <c r="C300" s="509"/>
      <c r="D300" s="504"/>
    </row>
    <row r="301" spans="1:6" s="499" customFormat="1" ht="15">
      <c r="A301" s="488"/>
      <c r="B301" s="502"/>
      <c r="C301" s="503"/>
      <c r="D301" s="504"/>
    </row>
    <row r="302" spans="1:6" s="499" customFormat="1" ht="42.75">
      <c r="A302" s="488" t="s">
        <v>835</v>
      </c>
      <c r="B302" s="489" t="s">
        <v>836</v>
      </c>
      <c r="C302" s="490"/>
      <c r="D302" s="491"/>
    </row>
    <row r="303" spans="1:6" s="499" customFormat="1" ht="14.25">
      <c r="A303" s="488"/>
      <c r="B303" s="496" t="s">
        <v>837</v>
      </c>
      <c r="C303" s="493"/>
      <c r="D303" s="494"/>
    </row>
    <row r="304" spans="1:6" s="499" customFormat="1" ht="14.25">
      <c r="A304" s="488"/>
      <c r="B304" s="492" t="s">
        <v>838</v>
      </c>
      <c r="C304" s="490"/>
      <c r="D304" s="491"/>
    </row>
    <row r="305" spans="1:6" s="499" customFormat="1" ht="14.25">
      <c r="A305" s="488"/>
      <c r="B305" s="492" t="s">
        <v>839</v>
      </c>
      <c r="C305" s="493"/>
      <c r="D305" s="494"/>
    </row>
    <row r="306" spans="1:6" s="499" customFormat="1" ht="14.25">
      <c r="A306" s="493"/>
      <c r="B306" s="492" t="s">
        <v>840</v>
      </c>
      <c r="C306" s="493"/>
      <c r="D306" s="494"/>
    </row>
    <row r="307" spans="1:6" s="499" customFormat="1" ht="14.25">
      <c r="A307" s="488"/>
      <c r="B307" s="510" t="s">
        <v>841</v>
      </c>
      <c r="C307" s="493"/>
      <c r="D307" s="494"/>
    </row>
    <row r="308" spans="1:6" s="499" customFormat="1" ht="14.25">
      <c r="A308" s="488"/>
      <c r="B308" s="510" t="s">
        <v>842</v>
      </c>
      <c r="C308" s="493" t="s">
        <v>25</v>
      </c>
      <c r="D308" s="494">
        <v>4</v>
      </c>
      <c r="E308" s="485"/>
      <c r="F308" s="486">
        <f>D308*E308</f>
        <v>0</v>
      </c>
    </row>
    <row r="309" spans="1:6" s="499" customFormat="1" ht="14.25">
      <c r="A309" s="488"/>
      <c r="B309" s="510"/>
      <c r="C309" s="493"/>
      <c r="D309" s="494"/>
    </row>
    <row r="310" spans="1:6" s="478" customFormat="1" ht="128.25">
      <c r="A310" s="474" t="s">
        <v>835</v>
      </c>
      <c r="B310" s="511" t="s">
        <v>843</v>
      </c>
      <c r="C310" s="476"/>
      <c r="D310" s="512"/>
    </row>
    <row r="311" spans="1:6" s="478" customFormat="1" ht="14.25">
      <c r="A311" s="474" t="s">
        <v>380</v>
      </c>
      <c r="B311" s="511" t="s">
        <v>844</v>
      </c>
      <c r="C311" s="476"/>
      <c r="D311" s="512"/>
    </row>
    <row r="312" spans="1:6" s="478" customFormat="1" ht="14.25">
      <c r="A312" s="474" t="s">
        <v>380</v>
      </c>
      <c r="B312" s="511" t="s">
        <v>845</v>
      </c>
      <c r="C312" s="476"/>
      <c r="D312" s="512"/>
    </row>
    <row r="313" spans="1:6" s="478" customFormat="1" ht="14.25">
      <c r="A313" s="474" t="s">
        <v>380</v>
      </c>
      <c r="B313" s="511" t="s">
        <v>846</v>
      </c>
      <c r="C313" s="476"/>
      <c r="D313" s="512"/>
    </row>
    <row r="314" spans="1:6" s="478" customFormat="1" ht="14.25">
      <c r="A314" s="474"/>
      <c r="B314" s="511" t="s">
        <v>847</v>
      </c>
      <c r="C314" s="476" t="s">
        <v>25</v>
      </c>
      <c r="D314" s="512">
        <v>4</v>
      </c>
      <c r="E314" s="485"/>
      <c r="F314" s="486">
        <f>D314*E314</f>
        <v>0</v>
      </c>
    </row>
    <row r="315" spans="1:6" s="499" customFormat="1" ht="14.25">
      <c r="A315" s="488"/>
      <c r="B315" s="510"/>
      <c r="C315" s="493"/>
      <c r="D315" s="494"/>
    </row>
    <row r="316" spans="1:6" s="499" customFormat="1" ht="14.25">
      <c r="A316" s="488"/>
      <c r="B316" s="510"/>
      <c r="C316" s="493"/>
      <c r="D316" s="494"/>
    </row>
    <row r="317" spans="1:6" s="499" customFormat="1" ht="28.5">
      <c r="A317" s="488" t="s">
        <v>848</v>
      </c>
      <c r="B317" s="489" t="s">
        <v>849</v>
      </c>
      <c r="C317" s="490"/>
      <c r="D317" s="491"/>
    </row>
    <row r="318" spans="1:6" s="499" customFormat="1" ht="14.25">
      <c r="A318" s="488"/>
      <c r="B318" s="489" t="s">
        <v>850</v>
      </c>
      <c r="C318" s="490"/>
      <c r="D318" s="491"/>
    </row>
    <row r="319" spans="1:6" s="499" customFormat="1" ht="14.25">
      <c r="A319" s="488"/>
      <c r="B319" s="489" t="s">
        <v>851</v>
      </c>
      <c r="C319" s="490"/>
      <c r="D319" s="491"/>
    </row>
    <row r="320" spans="1:6" s="499" customFormat="1" ht="28.5">
      <c r="A320" s="488"/>
      <c r="B320" s="489" t="s">
        <v>852</v>
      </c>
      <c r="C320" s="513"/>
      <c r="D320" s="494"/>
    </row>
    <row r="321" spans="1:6" s="499" customFormat="1" ht="14.25">
      <c r="A321" s="488"/>
      <c r="B321" s="489" t="s">
        <v>853</v>
      </c>
      <c r="C321" s="513"/>
      <c r="D321" s="494"/>
    </row>
    <row r="322" spans="1:6" s="499" customFormat="1" ht="14.25">
      <c r="A322" s="488"/>
      <c r="B322" s="489" t="s">
        <v>854</v>
      </c>
      <c r="C322" s="513"/>
      <c r="D322" s="494"/>
    </row>
    <row r="323" spans="1:6" s="499" customFormat="1" ht="14.25">
      <c r="A323" s="488"/>
      <c r="B323" s="489" t="s">
        <v>855</v>
      </c>
      <c r="C323" s="493" t="s">
        <v>268</v>
      </c>
      <c r="D323" s="494">
        <v>4</v>
      </c>
      <c r="E323" s="485"/>
      <c r="F323" s="486">
        <f>D323*E323</f>
        <v>0</v>
      </c>
    </row>
    <row r="324" spans="1:6" s="499" customFormat="1" ht="14.25">
      <c r="A324" s="488"/>
      <c r="B324" s="489"/>
      <c r="C324" s="493"/>
      <c r="D324" s="494"/>
    </row>
    <row r="325" spans="1:6" s="499" customFormat="1" ht="42.75">
      <c r="A325" s="488" t="s">
        <v>856</v>
      </c>
      <c r="B325" s="514" t="s">
        <v>857</v>
      </c>
      <c r="C325" s="493" t="s">
        <v>268</v>
      </c>
      <c r="D325" s="494">
        <v>4</v>
      </c>
      <c r="E325" s="485"/>
      <c r="F325" s="486">
        <f>D325*E325</f>
        <v>0</v>
      </c>
    </row>
    <row r="326" spans="1:6" s="499" customFormat="1" ht="14.25">
      <c r="A326" s="488"/>
      <c r="B326" s="514"/>
      <c r="C326" s="493"/>
      <c r="D326" s="494"/>
    </row>
    <row r="327" spans="1:6" s="499" customFormat="1" ht="156.75">
      <c r="A327" s="488" t="s">
        <v>858</v>
      </c>
      <c r="B327" s="489" t="s">
        <v>859</v>
      </c>
      <c r="C327" s="490"/>
      <c r="D327" s="515"/>
    </row>
    <row r="328" spans="1:6" s="499" customFormat="1" ht="57">
      <c r="A328" s="488"/>
      <c r="B328" s="516" t="s">
        <v>860</v>
      </c>
      <c r="C328" s="493" t="s">
        <v>268</v>
      </c>
      <c r="D328" s="517">
        <v>4</v>
      </c>
      <c r="E328" s="485"/>
      <c r="F328" s="486">
        <f>D328*E328</f>
        <v>0</v>
      </c>
    </row>
    <row r="329" spans="1:6" s="499" customFormat="1" ht="14.25">
      <c r="A329" s="488"/>
      <c r="B329" s="516" t="s">
        <v>861</v>
      </c>
      <c r="C329" s="493" t="s">
        <v>25</v>
      </c>
      <c r="D329" s="517">
        <v>4</v>
      </c>
      <c r="E329" s="485"/>
      <c r="F329" s="486">
        <f>D329*E329</f>
        <v>0</v>
      </c>
    </row>
    <row r="330" spans="1:6" s="499" customFormat="1" ht="14.25">
      <c r="A330" s="488"/>
      <c r="B330" s="500"/>
      <c r="C330" s="493"/>
      <c r="D330" s="494"/>
    </row>
    <row r="331" spans="1:6" s="499" customFormat="1" ht="42.75">
      <c r="A331" s="488" t="s">
        <v>862</v>
      </c>
      <c r="B331" s="498" t="s">
        <v>863</v>
      </c>
      <c r="C331" s="493" t="s">
        <v>401</v>
      </c>
      <c r="D331" s="501">
        <v>92</v>
      </c>
      <c r="E331" s="485"/>
      <c r="F331" s="486">
        <f>D331*E331</f>
        <v>0</v>
      </c>
    </row>
    <row r="332" spans="1:6" s="499" customFormat="1" ht="14.25">
      <c r="A332" s="488"/>
      <c r="B332" s="498"/>
      <c r="C332" s="493"/>
      <c r="D332" s="494"/>
    </row>
    <row r="333" spans="1:6" s="499" customFormat="1" ht="71.25">
      <c r="A333" s="488" t="s">
        <v>864</v>
      </c>
      <c r="B333" s="498" t="s">
        <v>865</v>
      </c>
      <c r="C333" s="493" t="s">
        <v>268</v>
      </c>
      <c r="D333" s="494">
        <v>1</v>
      </c>
      <c r="E333" s="485"/>
      <c r="F333" s="486">
        <f>D333*E333</f>
        <v>0</v>
      </c>
    </row>
    <row r="334" spans="1:6" s="499" customFormat="1" ht="14.25">
      <c r="A334" s="488"/>
      <c r="B334" s="498"/>
      <c r="C334" s="493"/>
      <c r="D334" s="494"/>
    </row>
    <row r="335" spans="1:6" s="499" customFormat="1" ht="71.25">
      <c r="A335" s="488" t="s">
        <v>866</v>
      </c>
      <c r="B335" s="498" t="s">
        <v>867</v>
      </c>
      <c r="C335" s="493"/>
      <c r="D335" s="494"/>
    </row>
    <row r="336" spans="1:6" s="499" customFormat="1" ht="128.25">
      <c r="A336" s="488"/>
      <c r="B336" s="498" t="s">
        <v>868</v>
      </c>
      <c r="C336" s="493"/>
      <c r="D336" s="494"/>
    </row>
    <row r="337" spans="1:6" s="499" customFormat="1" ht="42.75">
      <c r="A337" s="488"/>
      <c r="B337" s="498" t="s">
        <v>869</v>
      </c>
      <c r="C337" s="493"/>
      <c r="D337" s="494"/>
    </row>
    <row r="338" spans="1:6" s="499" customFormat="1" ht="100.5" thickBot="1">
      <c r="A338" s="488"/>
      <c r="B338" s="518" t="s">
        <v>870</v>
      </c>
      <c r="C338" s="519" t="s">
        <v>268</v>
      </c>
      <c r="D338" s="520">
        <v>1</v>
      </c>
      <c r="E338" s="485"/>
      <c r="F338" s="486">
        <f>D338*E338</f>
        <v>0</v>
      </c>
    </row>
    <row r="339" spans="1:6" ht="13.5" thickTop="1"/>
    <row r="340" spans="1:6" ht="15">
      <c r="B340" s="521" t="s">
        <v>871</v>
      </c>
      <c r="F340" s="485">
        <f>SUM(F44:F338)</f>
        <v>0</v>
      </c>
    </row>
    <row r="341" spans="1:6" ht="15">
      <c r="B341" s="522" t="s">
        <v>221</v>
      </c>
      <c r="F341" s="485">
        <f>0.25*F340</f>
        <v>0</v>
      </c>
    </row>
    <row r="342" spans="1:6" ht="15">
      <c r="B342" s="522" t="s">
        <v>872</v>
      </c>
      <c r="F342" s="485">
        <f>F340+F341</f>
        <v>0</v>
      </c>
    </row>
    <row r="343" spans="1:6">
      <c r="A343" t="s">
        <v>380</v>
      </c>
    </row>
  </sheetData>
  <pageMargins left="0.62992125984251968" right="0.19685039370078741" top="0.98425196850393704" bottom="0.23622047244094491" header="0.39370078740157483" footer="0.19685039370078741"/>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G29"/>
  <sheetViews>
    <sheetView view="pageBreakPreview" zoomScaleNormal="100" zoomScaleSheetLayoutView="100" workbookViewId="0">
      <selection activeCell="G33" sqref="G33"/>
    </sheetView>
  </sheetViews>
  <sheetFormatPr defaultColWidth="9.140625" defaultRowHeight="12.75"/>
  <cols>
    <col min="1" max="1" width="6.42578125" style="14" customWidth="1"/>
    <col min="2" max="2" width="41.140625" style="14" customWidth="1"/>
    <col min="3" max="3" width="4.85546875" style="14" customWidth="1"/>
    <col min="4" max="4" width="9.42578125" style="14" customWidth="1"/>
    <col min="5" max="5" width="10.5703125" style="14" customWidth="1"/>
    <col min="6" max="6" width="15.28515625" style="14" customWidth="1"/>
    <col min="7" max="11" width="9.140625" style="14"/>
    <col min="12" max="12" width="18.5703125" style="14" customWidth="1"/>
    <col min="13" max="16384" width="9.140625" style="14"/>
  </cols>
  <sheetData>
    <row r="1" spans="1:7" ht="15.75">
      <c r="A1" s="559" t="s">
        <v>33</v>
      </c>
      <c r="B1" s="560"/>
      <c r="C1" s="560"/>
      <c r="D1" s="560"/>
      <c r="E1" s="560"/>
      <c r="F1" s="560"/>
      <c r="G1" s="560"/>
    </row>
    <row r="2" spans="1:7" ht="15.75">
      <c r="A2" s="31"/>
      <c r="B2" s="31"/>
      <c r="C2" s="103"/>
      <c r="D2" s="31"/>
      <c r="E2" s="31"/>
      <c r="F2" s="31"/>
      <c r="G2" s="31"/>
    </row>
    <row r="3" spans="1:7" ht="16.5">
      <c r="A3" s="31" t="s">
        <v>59</v>
      </c>
      <c r="B3" s="31" t="s">
        <v>10</v>
      </c>
      <c r="C3" s="103"/>
      <c r="D3" s="31"/>
      <c r="E3" s="31"/>
      <c r="F3" s="251">
        <f>'I. ZEM'!$F$16</f>
        <v>0</v>
      </c>
      <c r="G3" s="31"/>
    </row>
    <row r="4" spans="1:7" ht="15.75">
      <c r="A4" s="31" t="s">
        <v>60</v>
      </c>
      <c r="B4" s="31" t="s">
        <v>28</v>
      </c>
      <c r="C4" s="104"/>
      <c r="D4" s="105"/>
      <c r="E4" s="31"/>
      <c r="F4" s="31">
        <f>'II. AB'!$F$46</f>
        <v>0</v>
      </c>
      <c r="G4" s="31"/>
    </row>
    <row r="5" spans="1:7" ht="15.75">
      <c r="A5" s="31" t="s">
        <v>61</v>
      </c>
      <c r="B5" s="31" t="s">
        <v>12</v>
      </c>
      <c r="C5" s="104"/>
      <c r="D5" s="105"/>
      <c r="E5" s="31"/>
      <c r="F5" s="31">
        <f>'III. ZID'!$F$33</f>
        <v>0</v>
      </c>
      <c r="G5" s="31"/>
    </row>
    <row r="6" spans="1:7" ht="15.75">
      <c r="A6" s="31" t="s">
        <v>62</v>
      </c>
      <c r="B6" s="31" t="s">
        <v>30</v>
      </c>
      <c r="C6" s="104"/>
      <c r="D6" s="105"/>
      <c r="E6" s="31"/>
      <c r="F6" s="31">
        <f>'IV. IZO'!$F$31</f>
        <v>0</v>
      </c>
      <c r="G6" s="31"/>
    </row>
    <row r="7" spans="1:7" ht="15.75">
      <c r="A7" s="31" t="s">
        <v>63</v>
      </c>
      <c r="B7" s="31" t="s">
        <v>31</v>
      </c>
      <c r="C7" s="103"/>
      <c r="D7" s="31"/>
      <c r="E7" s="31"/>
      <c r="F7" s="31">
        <f>'V. FAS'!$F$10</f>
        <v>0</v>
      </c>
      <c r="G7" s="31"/>
    </row>
    <row r="8" spans="1:7" ht="15.75">
      <c r="A8" s="31" t="s">
        <v>64</v>
      </c>
      <c r="B8" s="31" t="s">
        <v>88</v>
      </c>
      <c r="C8" s="103"/>
      <c r="D8" s="31"/>
      <c r="E8" s="31"/>
      <c r="F8" s="31">
        <f>'VI. GIPSKARTONSKI'!$F$15</f>
        <v>0</v>
      </c>
      <c r="G8" s="31"/>
    </row>
    <row r="9" spans="1:7" ht="15.75">
      <c r="A9" s="106" t="s">
        <v>65</v>
      </c>
      <c r="B9" s="31" t="s">
        <v>15</v>
      </c>
      <c r="C9" s="103"/>
      <c r="D9" s="31"/>
      <c r="E9" s="31"/>
      <c r="F9" s="31">
        <f>'VII. LIM'!$F$14</f>
        <v>0</v>
      </c>
      <c r="G9" s="31"/>
    </row>
    <row r="10" spans="1:7" ht="15.75">
      <c r="A10" s="106" t="s">
        <v>66</v>
      </c>
      <c r="B10" s="31" t="s">
        <v>43</v>
      </c>
      <c r="C10" s="107"/>
      <c r="D10" s="31"/>
      <c r="E10" s="31"/>
      <c r="F10" s="31">
        <f>'VIII. STOL'!$F$19</f>
        <v>0</v>
      </c>
      <c r="G10" s="31"/>
    </row>
    <row r="11" spans="1:7" ht="15.75">
      <c r="A11" s="31" t="s">
        <v>67</v>
      </c>
      <c r="B11" s="31" t="s">
        <v>77</v>
      </c>
      <c r="C11" s="107"/>
      <c r="D11" s="31"/>
      <c r="E11" s="31"/>
      <c r="F11" s="31">
        <f>'IX. PVC'!$F$39</f>
        <v>0</v>
      </c>
      <c r="G11" s="31"/>
    </row>
    <row r="12" spans="1:7" ht="15.75">
      <c r="A12" s="31" t="s">
        <v>68</v>
      </c>
      <c r="B12" s="31" t="s">
        <v>14</v>
      </c>
      <c r="C12" s="107"/>
      <c r="D12" s="31"/>
      <c r="E12" s="31"/>
      <c r="F12" s="31">
        <f>'X. BRAV'!$F$7</f>
        <v>0</v>
      </c>
      <c r="G12" s="31"/>
    </row>
    <row r="13" spans="1:7" ht="15.75">
      <c r="A13" s="31" t="s">
        <v>69</v>
      </c>
      <c r="B13" s="31" t="s">
        <v>29</v>
      </c>
      <c r="C13" s="107"/>
      <c r="D13" s="31"/>
      <c r="E13" s="31"/>
      <c r="F13" s="31">
        <f>'XI. KAM'!$F$9</f>
        <v>0</v>
      </c>
      <c r="G13" s="31"/>
    </row>
    <row r="14" spans="1:7" ht="15.75">
      <c r="A14" s="31" t="s">
        <v>70</v>
      </c>
      <c r="B14" s="31" t="s">
        <v>13</v>
      </c>
      <c r="C14" s="107"/>
      <c r="D14" s="31"/>
      <c r="E14" s="31"/>
      <c r="F14" s="31">
        <f>'XII. SOB'!$F$15</f>
        <v>0</v>
      </c>
      <c r="G14" s="31"/>
    </row>
    <row r="15" spans="1:7" ht="15.75">
      <c r="A15" s="31" t="s">
        <v>71</v>
      </c>
      <c r="B15" s="106" t="s">
        <v>52</v>
      </c>
      <c r="C15" s="107"/>
      <c r="D15" s="31"/>
      <c r="E15" s="31"/>
      <c r="F15" s="31">
        <f>'XIII. KER'!$F$13</f>
        <v>0</v>
      </c>
      <c r="G15" s="31"/>
    </row>
    <row r="16" spans="1:7" ht="15.75">
      <c r="A16" s="31" t="s">
        <v>113</v>
      </c>
      <c r="B16" s="31" t="s">
        <v>114</v>
      </c>
      <c r="C16" s="31"/>
      <c r="D16" s="31"/>
      <c r="E16" s="31"/>
      <c r="F16" s="31">
        <f>XIV.PARKETARSKI!$F$9</f>
        <v>0</v>
      </c>
      <c r="G16" s="31"/>
    </row>
    <row r="17" spans="1:7" ht="15.75">
      <c r="A17" s="31" t="s">
        <v>213</v>
      </c>
      <c r="B17" s="31" t="s">
        <v>214</v>
      </c>
      <c r="C17" s="31"/>
      <c r="D17" s="31"/>
      <c r="E17" s="31"/>
      <c r="F17" s="31">
        <f>XV.KROVOPOKRIVAČKI!$F$10</f>
        <v>0</v>
      </c>
      <c r="G17" s="31"/>
    </row>
    <row r="18" spans="1:7" ht="15.75">
      <c r="A18" s="31" t="s">
        <v>213</v>
      </c>
      <c r="B18" s="31" t="s">
        <v>234</v>
      </c>
      <c r="C18" s="31"/>
      <c r="D18" s="31"/>
      <c r="E18" s="31"/>
      <c r="F18" s="31">
        <f>'XVI. VK INSTALACIJE'!$F$97</f>
        <v>0</v>
      </c>
      <c r="G18" s="31"/>
    </row>
    <row r="19" spans="1:7" ht="15.75">
      <c r="A19" s="31" t="s">
        <v>227</v>
      </c>
      <c r="B19" s="31" t="s">
        <v>226</v>
      </c>
      <c r="C19" s="31"/>
      <c r="D19" s="31"/>
      <c r="E19" s="31"/>
      <c r="F19" s="31">
        <f>'XVI.DEMONTAŽA I RUŠENJE'!$F$12</f>
        <v>0</v>
      </c>
      <c r="G19" s="31"/>
    </row>
    <row r="20" spans="1:7" ht="15.75">
      <c r="A20" s="31" t="s">
        <v>374</v>
      </c>
      <c r="B20" s="31" t="s">
        <v>332</v>
      </c>
      <c r="C20" s="31"/>
      <c r="D20" s="31"/>
      <c r="E20" s="31"/>
      <c r="F20" s="31">
        <f>XVII.SANITARIJE!$F$14</f>
        <v>0</v>
      </c>
      <c r="G20" s="31"/>
    </row>
    <row r="21" spans="1:7" ht="15.75">
      <c r="A21" s="31" t="s">
        <v>377</v>
      </c>
      <c r="B21" s="31" t="s">
        <v>378</v>
      </c>
      <c r="C21" s="31"/>
      <c r="D21" s="31"/>
      <c r="E21" s="31"/>
      <c r="F21" s="31">
        <f>XVIII.ELEKTRO!E358</f>
        <v>0</v>
      </c>
      <c r="G21" s="31"/>
    </row>
    <row r="22" spans="1:7" ht="15.75">
      <c r="A22" s="31" t="s">
        <v>873</v>
      </c>
      <c r="B22" s="31" t="s">
        <v>874</v>
      </c>
      <c r="C22" s="31"/>
      <c r="D22" s="31"/>
      <c r="E22" s="31"/>
      <c r="F22" s="31">
        <f>XIX.GHV!F340</f>
        <v>0</v>
      </c>
      <c r="G22" s="31"/>
    </row>
    <row r="23" spans="1:7" ht="16.5" thickBot="1">
      <c r="A23" s="31"/>
      <c r="B23" s="31"/>
      <c r="C23" s="31"/>
      <c r="D23" s="31"/>
      <c r="E23" s="31"/>
      <c r="F23" s="31"/>
      <c r="G23" s="31"/>
    </row>
    <row r="24" spans="1:7" ht="16.5" thickBot="1">
      <c r="A24" s="561" t="s">
        <v>220</v>
      </c>
      <c r="B24" s="562"/>
      <c r="C24" s="563"/>
      <c r="D24" s="108"/>
      <c r="E24" s="564">
        <f>SUM(F1:F22)</f>
        <v>0</v>
      </c>
      <c r="F24" s="565"/>
      <c r="G24" s="31"/>
    </row>
    <row r="25" spans="1:7" ht="16.5" thickBot="1">
      <c r="A25" s="561" t="s">
        <v>221</v>
      </c>
      <c r="B25" s="562"/>
      <c r="C25" s="563"/>
      <c r="D25" s="108"/>
      <c r="E25" s="564">
        <f>E24*0.25</f>
        <v>0</v>
      </c>
      <c r="F25" s="565"/>
      <c r="G25" s="30"/>
    </row>
    <row r="26" spans="1:7" ht="16.5" thickBot="1">
      <c r="A26" s="561" t="s">
        <v>222</v>
      </c>
      <c r="B26" s="562"/>
      <c r="C26" s="563"/>
      <c r="D26" s="108"/>
      <c r="E26" s="564">
        <f>E24+E25</f>
        <v>0</v>
      </c>
      <c r="F26" s="565"/>
      <c r="G26" s="30"/>
    </row>
    <row r="27" spans="1:7" ht="15.75">
      <c r="A27" s="558"/>
      <c r="B27" s="558"/>
      <c r="C27" s="31"/>
      <c r="D27" s="31"/>
      <c r="E27" s="31"/>
      <c r="F27" s="31"/>
      <c r="G27" s="30"/>
    </row>
    <row r="28" spans="1:7" ht="15.75">
      <c r="A28" s="31"/>
      <c r="B28" s="31"/>
      <c r="C28" s="31"/>
      <c r="D28" s="31"/>
      <c r="E28" s="31"/>
      <c r="F28" s="31"/>
      <c r="G28" s="30"/>
    </row>
    <row r="29" spans="1:7" ht="15.75">
      <c r="A29" s="31"/>
      <c r="B29" s="31"/>
      <c r="C29" s="31"/>
      <c r="D29" s="558"/>
      <c r="E29" s="558"/>
      <c r="F29" s="558"/>
      <c r="G29" s="30"/>
    </row>
  </sheetData>
  <mergeCells count="9">
    <mergeCell ref="A27:B27"/>
    <mergeCell ref="D29:F29"/>
    <mergeCell ref="A1:G1"/>
    <mergeCell ref="A24:C24"/>
    <mergeCell ref="E24:F24"/>
    <mergeCell ref="A25:C25"/>
    <mergeCell ref="E25:F25"/>
    <mergeCell ref="A26:C26"/>
    <mergeCell ref="E26:F26"/>
  </mergeCells>
  <phoneticPr fontId="3" type="noConversion"/>
  <pageMargins left="0.62992125984251968" right="0.19685039370078741" top="0.98425196850393704" bottom="0.39370078740157483" header="0.39370078740157483"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46"/>
  <sheetViews>
    <sheetView view="pageBreakPreview" topLeftCell="A30" zoomScale="120" zoomScaleNormal="100" zoomScaleSheetLayoutView="120" workbookViewId="0">
      <selection activeCell="G42" sqref="G42"/>
    </sheetView>
  </sheetViews>
  <sheetFormatPr defaultColWidth="9.140625" defaultRowHeight="16.5"/>
  <cols>
    <col min="1" max="1" width="4.140625" style="125" customWidth="1"/>
    <col min="2" max="2" width="47" style="125" customWidth="1"/>
    <col min="3" max="3" width="6.85546875" style="165" customWidth="1"/>
    <col min="4" max="4" width="9.5703125" style="163" customWidth="1"/>
    <col min="5" max="5" width="7.42578125" style="125" customWidth="1"/>
    <col min="6" max="6" width="15.28515625" style="125" customWidth="1"/>
    <col min="7" max="16384" width="9.140625" style="125"/>
  </cols>
  <sheetData>
    <row r="1" spans="1:7">
      <c r="A1" s="84" t="s">
        <v>60</v>
      </c>
      <c r="B1" s="84" t="s">
        <v>28</v>
      </c>
      <c r="C1" s="207"/>
      <c r="D1" s="208"/>
      <c r="E1" s="209"/>
      <c r="F1" s="209"/>
    </row>
    <row r="2" spans="1:7" ht="39" customHeight="1">
      <c r="A2" s="528" t="s">
        <v>155</v>
      </c>
      <c r="B2" s="525"/>
      <c r="C2" s="525"/>
      <c r="D2" s="525"/>
      <c r="E2" s="525"/>
      <c r="F2" s="525"/>
    </row>
    <row r="3" spans="1:7" ht="244.5" customHeight="1">
      <c r="A3" s="528" t="s">
        <v>156</v>
      </c>
      <c r="B3" s="529"/>
      <c r="C3" s="529"/>
      <c r="D3" s="529"/>
      <c r="E3" s="529"/>
      <c r="F3" s="529"/>
    </row>
    <row r="4" spans="1:7" ht="198.75" customHeight="1">
      <c r="A4" s="528" t="s">
        <v>157</v>
      </c>
      <c r="B4" s="529"/>
      <c r="C4" s="529"/>
      <c r="D4" s="529"/>
      <c r="E4" s="529"/>
      <c r="F4" s="529"/>
    </row>
    <row r="5" spans="1:7" ht="330.75" customHeight="1">
      <c r="A5" s="528" t="s">
        <v>158</v>
      </c>
      <c r="B5" s="529"/>
      <c r="C5" s="529"/>
      <c r="D5" s="529"/>
      <c r="E5" s="529"/>
      <c r="F5" s="529"/>
    </row>
    <row r="6" spans="1:7" ht="164.25" customHeight="1">
      <c r="A6" s="528" t="s">
        <v>159</v>
      </c>
      <c r="B6" s="529"/>
      <c r="C6" s="529"/>
      <c r="D6" s="529"/>
      <c r="E6" s="529"/>
      <c r="F6" s="529"/>
    </row>
    <row r="7" spans="1:7" ht="204" customHeight="1">
      <c r="A7" s="528" t="s">
        <v>160</v>
      </c>
      <c r="B7" s="529"/>
      <c r="C7" s="529"/>
      <c r="D7" s="529"/>
      <c r="E7" s="529"/>
      <c r="F7" s="529"/>
    </row>
    <row r="8" spans="1:7" ht="351.75" customHeight="1" thickBot="1">
      <c r="A8" s="528" t="s">
        <v>154</v>
      </c>
      <c r="B8" s="529"/>
      <c r="C8" s="529"/>
      <c r="D8" s="529"/>
      <c r="E8" s="529"/>
      <c r="F8" s="529"/>
    </row>
    <row r="9" spans="1:7" ht="17.100000000000001" customHeight="1" thickBot="1">
      <c r="A9" s="240"/>
      <c r="B9" s="236" t="s">
        <v>215</v>
      </c>
      <c r="C9" s="236" t="s">
        <v>216</v>
      </c>
      <c r="D9" s="236" t="s">
        <v>217</v>
      </c>
      <c r="E9" s="237" t="s">
        <v>218</v>
      </c>
      <c r="F9" s="238" t="s">
        <v>219</v>
      </c>
    </row>
    <row r="10" spans="1:7" s="9" customFormat="1" ht="54" customHeight="1">
      <c r="A10" s="153" t="s">
        <v>17</v>
      </c>
      <c r="B10" s="32" t="s">
        <v>162</v>
      </c>
      <c r="C10" s="141" t="s">
        <v>26</v>
      </c>
      <c r="D10" s="161">
        <v>8</v>
      </c>
      <c r="E10" s="164"/>
      <c r="F10" s="164">
        <f>D10*E10</f>
        <v>0</v>
      </c>
    </row>
    <row r="11" spans="1:7" s="9" customFormat="1" ht="95.25" customHeight="1">
      <c r="A11" s="147" t="s">
        <v>18</v>
      </c>
      <c r="B11" s="32" t="s">
        <v>136</v>
      </c>
      <c r="C11" s="166"/>
      <c r="D11" s="125"/>
      <c r="E11" s="125"/>
      <c r="F11" s="164">
        <f t="shared" ref="F11:F44" si="0">D11*E11</f>
        <v>0</v>
      </c>
      <c r="G11" s="125"/>
    </row>
    <row r="12" spans="1:7" s="9" customFormat="1" ht="18" customHeight="1">
      <c r="A12" s="32"/>
      <c r="B12" s="32" t="s">
        <v>223</v>
      </c>
      <c r="C12" s="217" t="s">
        <v>26</v>
      </c>
      <c r="D12" s="161">
        <v>39.6</v>
      </c>
      <c r="E12" s="25"/>
      <c r="F12" s="164">
        <f t="shared" si="0"/>
        <v>0</v>
      </c>
    </row>
    <row r="13" spans="1:7" s="9" customFormat="1" ht="17.100000000000001" customHeight="1">
      <c r="A13" s="32"/>
      <c r="B13" s="42" t="s">
        <v>92</v>
      </c>
      <c r="C13" s="217" t="s">
        <v>27</v>
      </c>
      <c r="D13" s="161">
        <v>114</v>
      </c>
      <c r="E13" s="25"/>
      <c r="F13" s="164">
        <f t="shared" si="0"/>
        <v>0</v>
      </c>
    </row>
    <row r="14" spans="1:7" ht="65.25" customHeight="1">
      <c r="A14" s="147" t="s">
        <v>19</v>
      </c>
      <c r="B14" s="32" t="s">
        <v>134</v>
      </c>
      <c r="C14" s="20"/>
      <c r="D14" s="9"/>
      <c r="E14" s="25"/>
      <c r="F14" s="164">
        <f t="shared" si="0"/>
        <v>0</v>
      </c>
    </row>
    <row r="15" spans="1:7" ht="35.25" customHeight="1">
      <c r="A15" s="149"/>
      <c r="B15" s="32" t="s">
        <v>224</v>
      </c>
      <c r="C15" s="221" t="s">
        <v>26</v>
      </c>
      <c r="D15" s="9">
        <v>25</v>
      </c>
      <c r="E15" s="25"/>
      <c r="F15" s="164">
        <f t="shared" si="0"/>
        <v>0</v>
      </c>
      <c r="G15" s="9"/>
    </row>
    <row r="16" spans="1:7" s="9" customFormat="1" ht="17.100000000000001" customHeight="1">
      <c r="A16" s="149"/>
      <c r="B16" s="73" t="s">
        <v>92</v>
      </c>
      <c r="C16" s="174" t="s">
        <v>27</v>
      </c>
      <c r="D16" s="9">
        <v>9</v>
      </c>
      <c r="E16" s="20"/>
      <c r="F16" s="164">
        <f t="shared" si="0"/>
        <v>0</v>
      </c>
    </row>
    <row r="17" spans="1:9" s="9" customFormat="1" ht="86.25" customHeight="1">
      <c r="A17" s="146" t="s">
        <v>20</v>
      </c>
      <c r="B17" s="32" t="s">
        <v>135</v>
      </c>
      <c r="C17" s="167"/>
      <c r="D17" s="161"/>
      <c r="E17" s="20"/>
      <c r="F17" s="164">
        <f t="shared" si="0"/>
        <v>0</v>
      </c>
    </row>
    <row r="18" spans="1:9" s="9" customFormat="1" ht="17.100000000000001" customHeight="1">
      <c r="A18" s="149"/>
      <c r="B18" s="19" t="s">
        <v>119</v>
      </c>
      <c r="C18" s="166" t="s">
        <v>26</v>
      </c>
      <c r="D18" s="168">
        <v>30.9</v>
      </c>
      <c r="E18" s="20"/>
      <c r="F18" s="164">
        <f t="shared" si="0"/>
        <v>0</v>
      </c>
    </row>
    <row r="19" spans="1:9" s="9" customFormat="1" ht="17.100000000000001" customHeight="1">
      <c r="A19" s="149"/>
      <c r="B19" s="73" t="s">
        <v>92</v>
      </c>
      <c r="C19" s="154" t="s">
        <v>27</v>
      </c>
      <c r="D19" s="168">
        <v>12.25</v>
      </c>
      <c r="E19" s="20"/>
      <c r="F19" s="164">
        <f t="shared" si="0"/>
        <v>0</v>
      </c>
      <c r="G19" s="168"/>
    </row>
    <row r="20" spans="1:9" s="213" customFormat="1" ht="93.75" customHeight="1">
      <c r="A20" s="214" t="s">
        <v>21</v>
      </c>
      <c r="B20" s="191" t="s">
        <v>166</v>
      </c>
      <c r="C20" s="215" t="s">
        <v>26</v>
      </c>
      <c r="D20" s="216"/>
      <c r="E20" s="192"/>
      <c r="F20" s="164">
        <f t="shared" si="0"/>
        <v>0</v>
      </c>
    </row>
    <row r="21" spans="1:9" s="213" customFormat="1" ht="17.100000000000001" customHeight="1">
      <c r="A21" s="212"/>
      <c r="B21" s="195" t="s">
        <v>119</v>
      </c>
      <c r="C21" s="217"/>
      <c r="D21" s="218">
        <v>2.4</v>
      </c>
      <c r="E21" s="192"/>
      <c r="F21" s="164">
        <f t="shared" si="0"/>
        <v>0</v>
      </c>
      <c r="G21" s="219"/>
    </row>
    <row r="22" spans="1:9" s="213" customFormat="1" ht="17.100000000000001" customHeight="1">
      <c r="A22" s="212"/>
      <c r="B22" s="220" t="s">
        <v>92</v>
      </c>
      <c r="C22" s="217" t="s">
        <v>27</v>
      </c>
      <c r="D22" s="218">
        <v>18</v>
      </c>
      <c r="E22" s="192"/>
      <c r="F22" s="164">
        <f t="shared" si="0"/>
        <v>0</v>
      </c>
    </row>
    <row r="23" spans="1:9" s="9" customFormat="1" ht="17.100000000000001" customHeight="1">
      <c r="A23" s="149"/>
      <c r="B23" s="19" t="s">
        <v>120</v>
      </c>
      <c r="C23" s="154"/>
      <c r="D23" s="162">
        <v>1.65</v>
      </c>
      <c r="E23" s="20"/>
      <c r="F23" s="164">
        <f t="shared" si="0"/>
        <v>0</v>
      </c>
      <c r="G23" s="155"/>
    </row>
    <row r="24" spans="1:9" s="9" customFormat="1" ht="17.100000000000001" customHeight="1">
      <c r="A24" s="149"/>
      <c r="B24" s="73" t="s">
        <v>92</v>
      </c>
      <c r="C24" s="154" t="s">
        <v>27</v>
      </c>
      <c r="D24" s="162">
        <v>14.3</v>
      </c>
      <c r="E24" s="20"/>
      <c r="F24" s="164">
        <f t="shared" si="0"/>
        <v>0</v>
      </c>
    </row>
    <row r="25" spans="1:9" s="9" customFormat="1" ht="89.25" customHeight="1">
      <c r="A25" s="148" t="s">
        <v>22</v>
      </c>
      <c r="B25" s="32" t="s">
        <v>165</v>
      </c>
      <c r="C25" s="141" t="s">
        <v>26</v>
      </c>
      <c r="D25" s="161">
        <v>3.3</v>
      </c>
      <c r="E25" s="20"/>
      <c r="F25" s="164">
        <f t="shared" si="0"/>
        <v>0</v>
      </c>
    </row>
    <row r="26" spans="1:9" s="9" customFormat="1" ht="17.100000000000001" customHeight="1">
      <c r="A26" s="149"/>
      <c r="B26" s="73" t="s">
        <v>92</v>
      </c>
      <c r="C26" s="154" t="s">
        <v>27</v>
      </c>
      <c r="D26" s="161">
        <v>20</v>
      </c>
      <c r="E26" s="20"/>
      <c r="F26" s="164">
        <f t="shared" si="0"/>
        <v>0</v>
      </c>
      <c r="I26" s="175"/>
    </row>
    <row r="27" spans="1:9" s="9" customFormat="1" ht="73.5" customHeight="1">
      <c r="A27" s="147" t="s">
        <v>23</v>
      </c>
      <c r="B27" s="32" t="s">
        <v>128</v>
      </c>
      <c r="C27" s="166"/>
      <c r="D27" s="161"/>
      <c r="E27" s="20"/>
      <c r="F27" s="164">
        <f t="shared" si="0"/>
        <v>0</v>
      </c>
    </row>
    <row r="28" spans="1:9" s="9" customFormat="1" ht="36.6" customHeight="1">
      <c r="A28" s="149"/>
      <c r="B28" s="19" t="s">
        <v>121</v>
      </c>
      <c r="C28" s="166" t="s">
        <v>26</v>
      </c>
      <c r="D28" s="161">
        <v>5.2</v>
      </c>
      <c r="E28" s="20"/>
      <c r="F28" s="164">
        <f t="shared" si="0"/>
        <v>0</v>
      </c>
    </row>
    <row r="29" spans="1:9" s="9" customFormat="1" ht="16.5" customHeight="1">
      <c r="A29" s="149"/>
      <c r="B29" s="73" t="s">
        <v>92</v>
      </c>
      <c r="C29" s="154" t="s">
        <v>27</v>
      </c>
      <c r="D29" s="161">
        <v>73</v>
      </c>
      <c r="E29" s="20"/>
      <c r="F29" s="164">
        <f t="shared" si="0"/>
        <v>0</v>
      </c>
    </row>
    <row r="30" spans="1:9" ht="35.25" customHeight="1">
      <c r="A30" s="36"/>
      <c r="B30" s="19" t="s">
        <v>122</v>
      </c>
      <c r="C30" s="166" t="s">
        <v>26</v>
      </c>
      <c r="D30" s="161">
        <v>5.0999999999999996</v>
      </c>
      <c r="E30" s="20"/>
      <c r="F30" s="164">
        <f t="shared" si="0"/>
        <v>0</v>
      </c>
      <c r="G30" s="9"/>
    </row>
    <row r="31" spans="1:9" s="9" customFormat="1" ht="15.75" customHeight="1">
      <c r="A31" s="149"/>
      <c r="B31" s="73" t="s">
        <v>92</v>
      </c>
      <c r="C31" s="154" t="s">
        <v>27</v>
      </c>
      <c r="D31" s="161">
        <v>68</v>
      </c>
      <c r="E31" s="20"/>
      <c r="F31" s="164">
        <f t="shared" si="0"/>
        <v>0</v>
      </c>
    </row>
    <row r="32" spans="1:9" s="9" customFormat="1" ht="73.5" customHeight="1">
      <c r="A32" s="148" t="s">
        <v>24</v>
      </c>
      <c r="B32" s="32" t="s">
        <v>163</v>
      </c>
      <c r="C32" s="141" t="s">
        <v>26</v>
      </c>
      <c r="D32" s="162"/>
      <c r="E32" s="20"/>
      <c r="F32" s="164">
        <f t="shared" si="0"/>
        <v>0</v>
      </c>
    </row>
    <row r="33" spans="1:7" s="9" customFormat="1" ht="17.25" customHeight="1">
      <c r="A33" s="149"/>
      <c r="B33" s="19" t="s">
        <v>164</v>
      </c>
      <c r="C33" s="167"/>
      <c r="D33" s="161">
        <v>12.4</v>
      </c>
      <c r="E33" s="20"/>
      <c r="F33" s="164">
        <f t="shared" si="0"/>
        <v>0</v>
      </c>
    </row>
    <row r="34" spans="1:7" s="9" customFormat="1" ht="16.899999999999999" customHeight="1">
      <c r="A34" s="149"/>
      <c r="B34" s="73" t="s">
        <v>92</v>
      </c>
      <c r="C34" s="154" t="s">
        <v>27</v>
      </c>
      <c r="D34" s="161">
        <v>96</v>
      </c>
      <c r="E34" s="20"/>
      <c r="F34" s="164">
        <f t="shared" si="0"/>
        <v>0</v>
      </c>
    </row>
    <row r="35" spans="1:7" s="9" customFormat="1" ht="16.899999999999999" customHeight="1">
      <c r="A35" s="149"/>
      <c r="B35" s="19" t="s">
        <v>225</v>
      </c>
      <c r="C35" s="167"/>
      <c r="D35" s="161">
        <v>17.8</v>
      </c>
      <c r="E35" s="20"/>
      <c r="F35" s="164">
        <f t="shared" si="0"/>
        <v>0</v>
      </c>
    </row>
    <row r="36" spans="1:7" s="9" customFormat="1" ht="16.899999999999999" customHeight="1">
      <c r="A36" s="149"/>
      <c r="B36" s="73" t="s">
        <v>92</v>
      </c>
      <c r="C36" s="154" t="s">
        <v>27</v>
      </c>
      <c r="D36" s="161">
        <v>142</v>
      </c>
      <c r="E36" s="20"/>
      <c r="F36" s="164">
        <f t="shared" si="0"/>
        <v>0</v>
      </c>
    </row>
    <row r="37" spans="1:7" s="9" customFormat="1" ht="72" customHeight="1">
      <c r="A37" s="148" t="s">
        <v>0</v>
      </c>
      <c r="B37" s="32" t="s">
        <v>169</v>
      </c>
      <c r="C37" s="141"/>
      <c r="D37" s="161"/>
      <c r="E37" s="20"/>
      <c r="F37" s="164">
        <f t="shared" si="0"/>
        <v>0</v>
      </c>
    </row>
    <row r="38" spans="1:7" s="9" customFormat="1" ht="17.100000000000001" customHeight="1">
      <c r="A38" s="149"/>
      <c r="B38" s="32" t="s">
        <v>167</v>
      </c>
      <c r="C38" s="141" t="s">
        <v>26</v>
      </c>
      <c r="D38" s="161">
        <v>7.5</v>
      </c>
      <c r="E38" s="20"/>
      <c r="F38" s="164">
        <f t="shared" si="0"/>
        <v>0</v>
      </c>
    </row>
    <row r="39" spans="1:7" s="9" customFormat="1" ht="16.899999999999999" customHeight="1">
      <c r="A39" s="149"/>
      <c r="B39" s="73" t="s">
        <v>92</v>
      </c>
      <c r="C39" s="154" t="s">
        <v>27</v>
      </c>
      <c r="D39" s="161">
        <v>57</v>
      </c>
      <c r="E39" s="20"/>
      <c r="F39" s="164">
        <f t="shared" si="0"/>
        <v>0</v>
      </c>
    </row>
    <row r="40" spans="1:7" s="9" customFormat="1" ht="16.899999999999999" customHeight="1">
      <c r="A40" s="149"/>
      <c r="B40" s="32" t="s">
        <v>168</v>
      </c>
      <c r="C40" s="141" t="s">
        <v>26</v>
      </c>
      <c r="D40" s="161">
        <v>3.5</v>
      </c>
      <c r="E40" s="20"/>
      <c r="F40" s="164">
        <f t="shared" si="0"/>
        <v>0</v>
      </c>
    </row>
    <row r="41" spans="1:7" s="9" customFormat="1" ht="16.899999999999999" customHeight="1">
      <c r="A41" s="149"/>
      <c r="B41" s="73" t="s">
        <v>92</v>
      </c>
      <c r="C41" s="154" t="s">
        <v>27</v>
      </c>
      <c r="D41" s="161">
        <v>27</v>
      </c>
      <c r="E41" s="20"/>
      <c r="F41" s="164">
        <f t="shared" si="0"/>
        <v>0</v>
      </c>
    </row>
    <row r="42" spans="1:7" s="138" customFormat="1" ht="68.25" customHeight="1">
      <c r="A42" s="148" t="s">
        <v>36</v>
      </c>
      <c r="B42" s="122" t="s">
        <v>124</v>
      </c>
      <c r="C42" s="166" t="s">
        <v>26</v>
      </c>
      <c r="D42" s="162">
        <v>1.82</v>
      </c>
      <c r="E42" s="20"/>
      <c r="F42" s="164">
        <f t="shared" si="0"/>
        <v>0</v>
      </c>
      <c r="G42" s="156"/>
    </row>
    <row r="43" spans="1:7" s="138" customFormat="1" ht="16.899999999999999" customHeight="1">
      <c r="A43" s="149"/>
      <c r="B43" s="73" t="s">
        <v>92</v>
      </c>
      <c r="C43" s="154" t="s">
        <v>27</v>
      </c>
      <c r="D43" s="162">
        <v>10</v>
      </c>
      <c r="E43" s="20"/>
      <c r="F43" s="164">
        <f t="shared" si="0"/>
        <v>0</v>
      </c>
      <c r="G43" s="155"/>
    </row>
    <row r="44" spans="1:7" s="138" customFormat="1" ht="206.25" customHeight="1">
      <c r="A44" s="197" t="s">
        <v>94</v>
      </c>
      <c r="B44" s="123" t="s">
        <v>58</v>
      </c>
      <c r="C44" s="166" t="s">
        <v>3</v>
      </c>
      <c r="D44" s="161">
        <f>(D12+D15+D18+D21+D40+D35+D23+D25+D28+D30++D33+D38+D42)*100</f>
        <v>15616.999999999998</v>
      </c>
      <c r="E44" s="20"/>
      <c r="F44" s="164">
        <f t="shared" si="0"/>
        <v>0</v>
      </c>
      <c r="G44" s="9"/>
    </row>
    <row r="46" spans="1:7" s="9" customFormat="1">
      <c r="A46" s="80" t="s">
        <v>60</v>
      </c>
      <c r="B46" s="80" t="s">
        <v>131</v>
      </c>
      <c r="C46" s="210"/>
      <c r="D46" s="81" t="s">
        <v>16</v>
      </c>
      <c r="E46" s="81"/>
      <c r="F46" s="81">
        <f>SUM(F42:F44)</f>
        <v>0</v>
      </c>
    </row>
  </sheetData>
  <mergeCells count="7">
    <mergeCell ref="A8:F8"/>
    <mergeCell ref="A2:F2"/>
    <mergeCell ref="A3:F3"/>
    <mergeCell ref="A4:F4"/>
    <mergeCell ref="A5:F5"/>
    <mergeCell ref="A6:F6"/>
    <mergeCell ref="A7:F7"/>
  </mergeCells>
  <phoneticPr fontId="6" type="noConversion"/>
  <pageMargins left="0.98425196850393704" right="0.19685039370078741" top="0.78740157480314965"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39"/>
  <sheetViews>
    <sheetView view="pageBreakPreview" topLeftCell="A24" zoomScaleNormal="100" zoomScaleSheetLayoutView="100" workbookViewId="0">
      <selection activeCell="D10" sqref="D10"/>
    </sheetView>
  </sheetViews>
  <sheetFormatPr defaultColWidth="9.140625" defaultRowHeight="15.75"/>
  <cols>
    <col min="1" max="1" width="3.7109375" style="182" customWidth="1"/>
    <col min="2" max="2" width="51.28515625" style="5" customWidth="1"/>
    <col min="3" max="3" width="8.5703125" style="6" customWidth="1"/>
    <col min="4" max="4" width="9" style="116" customWidth="1"/>
    <col min="5" max="5" width="11.7109375" style="6" customWidth="1"/>
    <col min="6" max="6" width="14.5703125" style="6" customWidth="1"/>
    <col min="7" max="7" width="9.140625" style="56"/>
    <col min="8" max="16384" width="9.140625" style="5"/>
  </cols>
  <sheetData>
    <row r="1" spans="1:8" ht="16.5">
      <c r="A1" s="128" t="s">
        <v>61</v>
      </c>
      <c r="B1" s="84" t="s">
        <v>12</v>
      </c>
      <c r="C1" s="87"/>
      <c r="D1" s="88"/>
      <c r="E1" s="87"/>
      <c r="F1" s="87"/>
    </row>
    <row r="2" spans="1:8" ht="16.5">
      <c r="A2" s="181"/>
      <c r="B2" s="34"/>
      <c r="C2" s="25"/>
      <c r="D2" s="25"/>
      <c r="E2" s="25"/>
      <c r="F2" s="25"/>
    </row>
    <row r="3" spans="1:8" ht="247.5" customHeight="1">
      <c r="A3" s="524" t="s">
        <v>80</v>
      </c>
      <c r="B3" s="530"/>
      <c r="C3" s="530"/>
      <c r="D3" s="530"/>
      <c r="E3" s="530"/>
      <c r="F3" s="530"/>
      <c r="G3" s="4"/>
    </row>
    <row r="4" spans="1:8" ht="180.75" customHeight="1">
      <c r="A4" s="524" t="s">
        <v>81</v>
      </c>
      <c r="B4" s="530"/>
      <c r="C4" s="530"/>
      <c r="D4" s="530"/>
      <c r="E4" s="530"/>
      <c r="F4" s="530"/>
      <c r="G4" s="4"/>
    </row>
    <row r="5" spans="1:8" ht="235.5" customHeight="1" thickBot="1">
      <c r="A5" s="524" t="s">
        <v>82</v>
      </c>
      <c r="B5" s="530"/>
      <c r="C5" s="530"/>
      <c r="D5" s="530"/>
      <c r="E5" s="530"/>
      <c r="F5" s="530"/>
      <c r="G5" s="4"/>
    </row>
    <row r="6" spans="1:8" ht="17.100000000000001" customHeight="1" thickBot="1">
      <c r="A6" s="241"/>
      <c r="B6" s="236" t="s">
        <v>215</v>
      </c>
      <c r="C6" s="236" t="s">
        <v>216</v>
      </c>
      <c r="D6" s="236" t="s">
        <v>217</v>
      </c>
      <c r="E6" s="237" t="s">
        <v>218</v>
      </c>
      <c r="F6" s="238" t="s">
        <v>219</v>
      </c>
      <c r="G6" s="4"/>
    </row>
    <row r="7" spans="1:8" s="4" customFormat="1" ht="83.25" customHeight="1">
      <c r="A7" s="139" t="s">
        <v>17</v>
      </c>
      <c r="B7" s="32" t="s">
        <v>83</v>
      </c>
      <c r="C7" s="20"/>
      <c r="D7" s="20"/>
      <c r="E7" s="20"/>
      <c r="F7" s="20"/>
    </row>
    <row r="8" spans="1:8" s="4" customFormat="1" ht="16.5" customHeight="1">
      <c r="A8" s="129"/>
      <c r="B8" s="19" t="s">
        <v>116</v>
      </c>
      <c r="C8" s="20" t="s">
        <v>26</v>
      </c>
      <c r="D8" s="140">
        <v>32.03</v>
      </c>
      <c r="E8" s="20"/>
      <c r="F8" s="20">
        <f>D8*E8</f>
        <v>0</v>
      </c>
      <c r="G8" s="78"/>
      <c r="H8" s="77"/>
    </row>
    <row r="9" spans="1:8" s="4" customFormat="1" ht="16.5" customHeight="1">
      <c r="A9" s="129"/>
      <c r="B9" s="19" t="s">
        <v>115</v>
      </c>
      <c r="C9" s="20" t="s">
        <v>26</v>
      </c>
      <c r="D9" s="140">
        <v>54.6</v>
      </c>
      <c r="E9" s="20"/>
      <c r="F9" s="20">
        <f t="shared" ref="F9:F31" si="0">D9*E9</f>
        <v>0</v>
      </c>
      <c r="G9" s="78"/>
      <c r="H9" s="77"/>
    </row>
    <row r="10" spans="1:8" s="4" customFormat="1" ht="64.5" customHeight="1">
      <c r="A10" s="139" t="s">
        <v>18</v>
      </c>
      <c r="B10" s="32" t="s">
        <v>173</v>
      </c>
      <c r="C10" s="20"/>
      <c r="D10" s="140"/>
      <c r="E10" s="20"/>
      <c r="F10" s="20">
        <f t="shared" si="0"/>
        <v>0</v>
      </c>
      <c r="G10" s="78"/>
      <c r="H10" s="20"/>
    </row>
    <row r="11" spans="1:8" s="4" customFormat="1" ht="18.75" customHeight="1">
      <c r="A11" s="130" t="s">
        <v>44</v>
      </c>
      <c r="B11" s="117" t="s">
        <v>137</v>
      </c>
      <c r="C11" s="44" t="s">
        <v>27</v>
      </c>
      <c r="D11" s="140">
        <v>177</v>
      </c>
      <c r="E11" s="20"/>
      <c r="F11" s="20">
        <f t="shared" si="0"/>
        <v>0</v>
      </c>
      <c r="G11" s="78"/>
      <c r="H11" s="20"/>
    </row>
    <row r="12" spans="1:8" s="4" customFormat="1" ht="18.75" customHeight="1">
      <c r="A12" s="177"/>
      <c r="B12" s="178" t="s">
        <v>56</v>
      </c>
      <c r="C12" s="44"/>
      <c r="D12" s="140"/>
      <c r="E12" s="20"/>
      <c r="F12" s="20">
        <f t="shared" si="0"/>
        <v>0</v>
      </c>
      <c r="G12" s="78"/>
      <c r="H12" s="78"/>
    </row>
    <row r="13" spans="1:8" s="4" customFormat="1" ht="18.75" customHeight="1">
      <c r="A13" s="177"/>
      <c r="B13" s="178" t="s">
        <v>84</v>
      </c>
      <c r="C13" s="44"/>
      <c r="D13" s="140"/>
      <c r="E13" s="20"/>
      <c r="F13" s="20">
        <f t="shared" si="0"/>
        <v>0</v>
      </c>
      <c r="G13" s="78"/>
      <c r="H13" s="78"/>
    </row>
    <row r="14" spans="1:8" s="4" customFormat="1" ht="16.5" customHeight="1">
      <c r="A14" s="177"/>
      <c r="B14" s="178" t="s">
        <v>57</v>
      </c>
      <c r="C14" s="44"/>
      <c r="D14" s="140"/>
      <c r="E14" s="20"/>
      <c r="F14" s="20">
        <f t="shared" si="0"/>
        <v>0</v>
      </c>
      <c r="G14" s="78"/>
      <c r="H14" s="78"/>
    </row>
    <row r="15" spans="1:8" s="4" customFormat="1" ht="79.5" customHeight="1">
      <c r="A15" s="129"/>
      <c r="B15" s="178" t="s">
        <v>85</v>
      </c>
      <c r="C15" s="20" t="s">
        <v>26</v>
      </c>
      <c r="D15" s="140">
        <f>D11*0.05</f>
        <v>8.85</v>
      </c>
      <c r="E15" s="20"/>
      <c r="F15" s="20">
        <f t="shared" si="0"/>
        <v>0</v>
      </c>
      <c r="G15" s="78"/>
      <c r="H15" s="20"/>
    </row>
    <row r="16" spans="1:8" s="4" customFormat="1" ht="18.75" customHeight="1">
      <c r="A16" s="130" t="s">
        <v>45</v>
      </c>
      <c r="B16" s="117" t="s">
        <v>86</v>
      </c>
      <c r="C16" s="44" t="s">
        <v>27</v>
      </c>
      <c r="D16" s="140">
        <v>105</v>
      </c>
      <c r="E16" s="20"/>
      <c r="F16" s="20">
        <f t="shared" si="0"/>
        <v>0</v>
      </c>
      <c r="G16" s="78"/>
      <c r="H16" s="44"/>
    </row>
    <row r="17" spans="1:8" s="4" customFormat="1" ht="18.75" customHeight="1">
      <c r="A17" s="130"/>
      <c r="B17" s="178" t="s">
        <v>105</v>
      </c>
      <c r="C17" s="44"/>
      <c r="D17" s="140"/>
      <c r="E17" s="20"/>
      <c r="F17" s="20">
        <f t="shared" si="0"/>
        <v>0</v>
      </c>
      <c r="G17" s="78"/>
      <c r="H17" s="44"/>
    </row>
    <row r="18" spans="1:8" s="4" customFormat="1" ht="18.75" customHeight="1">
      <c r="A18" s="130"/>
      <c r="B18" s="178" t="s">
        <v>106</v>
      </c>
      <c r="C18" s="44"/>
      <c r="D18" s="140"/>
      <c r="E18" s="20"/>
      <c r="F18" s="20">
        <f t="shared" si="0"/>
        <v>0</v>
      </c>
      <c r="G18" s="78"/>
      <c r="H18" s="44"/>
    </row>
    <row r="19" spans="1:8" s="4" customFormat="1" ht="18.75" customHeight="1">
      <c r="A19" s="130"/>
      <c r="B19" s="178" t="s">
        <v>57</v>
      </c>
      <c r="C19" s="44"/>
      <c r="D19" s="140"/>
      <c r="E19" s="20"/>
      <c r="F19" s="20">
        <f t="shared" si="0"/>
        <v>0</v>
      </c>
      <c r="G19" s="78"/>
      <c r="H19" s="44"/>
    </row>
    <row r="20" spans="1:8" s="4" customFormat="1" ht="64.5" customHeight="1">
      <c r="A20" s="130"/>
      <c r="B20" s="178" t="s">
        <v>85</v>
      </c>
      <c r="C20" s="20" t="s">
        <v>26</v>
      </c>
      <c r="D20" s="140">
        <f>D16*0.05</f>
        <v>5.25</v>
      </c>
      <c r="E20" s="20"/>
      <c r="F20" s="20">
        <f t="shared" si="0"/>
        <v>0</v>
      </c>
      <c r="G20" s="78"/>
      <c r="H20" s="44"/>
    </row>
    <row r="21" spans="1:8" s="4" customFormat="1" ht="255" customHeight="1">
      <c r="A21" s="179" t="s">
        <v>19</v>
      </c>
      <c r="B21" s="178" t="s">
        <v>362</v>
      </c>
      <c r="C21" s="20" t="s">
        <v>27</v>
      </c>
      <c r="D21" s="140">
        <v>145</v>
      </c>
      <c r="E21" s="20"/>
      <c r="F21" s="20"/>
      <c r="G21" s="78"/>
      <c r="H21" s="44"/>
    </row>
    <row r="22" spans="1:8" s="172" customFormat="1" ht="93" customHeight="1">
      <c r="A22" s="179" t="s">
        <v>20</v>
      </c>
      <c r="B22" s="157" t="s">
        <v>138</v>
      </c>
      <c r="C22" s="156" t="s">
        <v>27</v>
      </c>
      <c r="D22" s="170"/>
      <c r="E22" s="164"/>
      <c r="F22" s="20">
        <f t="shared" si="0"/>
        <v>0</v>
      </c>
      <c r="G22" s="171"/>
      <c r="H22" s="176"/>
    </row>
    <row r="23" spans="1:8" s="172" customFormat="1" ht="35.25" customHeight="1">
      <c r="A23" s="180"/>
      <c r="B23" s="169" t="s">
        <v>174</v>
      </c>
      <c r="C23" s="156"/>
      <c r="D23" s="156">
        <v>30</v>
      </c>
      <c r="E23" s="164"/>
      <c r="F23" s="20">
        <f t="shared" si="0"/>
        <v>0</v>
      </c>
      <c r="G23" s="171"/>
      <c r="H23" s="176"/>
    </row>
    <row r="24" spans="1:8" s="4" customFormat="1" ht="196.5" customHeight="1">
      <c r="A24" s="179" t="s">
        <v>21</v>
      </c>
      <c r="B24" s="119" t="s">
        <v>140</v>
      </c>
      <c r="C24" s="20" t="s">
        <v>27</v>
      </c>
      <c r="D24" s="140"/>
      <c r="E24" s="20"/>
      <c r="F24" s="20">
        <f t="shared" si="0"/>
        <v>0</v>
      </c>
      <c r="G24" s="78"/>
      <c r="H24" s="20"/>
    </row>
    <row r="25" spans="1:8" s="4" customFormat="1" ht="17.100000000000001" customHeight="1">
      <c r="A25" s="180"/>
      <c r="B25" s="119" t="s">
        <v>93</v>
      </c>
      <c r="C25" s="20"/>
      <c r="D25" s="140">
        <v>304.5</v>
      </c>
      <c r="E25" s="20"/>
      <c r="F25" s="20">
        <f t="shared" si="0"/>
        <v>0</v>
      </c>
      <c r="G25" s="78"/>
      <c r="H25" s="20"/>
    </row>
    <row r="26" spans="1:8" s="4" customFormat="1" ht="17.100000000000001" customHeight="1">
      <c r="A26" s="180"/>
      <c r="B26" s="119" t="s">
        <v>96</v>
      </c>
      <c r="C26" s="20"/>
      <c r="D26" s="140">
        <v>285.60000000000002</v>
      </c>
      <c r="E26" s="20"/>
      <c r="F26" s="20">
        <f t="shared" si="0"/>
        <v>0</v>
      </c>
      <c r="G26" s="78"/>
      <c r="H26" s="20"/>
    </row>
    <row r="27" spans="1:8" s="4" customFormat="1" ht="205.5" customHeight="1">
      <c r="A27" s="179" t="s">
        <v>22</v>
      </c>
      <c r="B27" s="119" t="s">
        <v>139</v>
      </c>
      <c r="C27" s="20" t="s">
        <v>27</v>
      </c>
      <c r="D27" s="140"/>
      <c r="E27" s="20"/>
      <c r="F27" s="20">
        <f t="shared" si="0"/>
        <v>0</v>
      </c>
      <c r="G27" s="78"/>
      <c r="H27" s="20"/>
    </row>
    <row r="28" spans="1:8" s="4" customFormat="1" ht="15.95" customHeight="1">
      <c r="A28" s="180"/>
      <c r="B28" s="119" t="s">
        <v>93</v>
      </c>
      <c r="C28" s="20"/>
      <c r="D28" s="140">
        <v>136.5</v>
      </c>
      <c r="E28" s="20"/>
      <c r="F28" s="20">
        <f t="shared" si="0"/>
        <v>0</v>
      </c>
      <c r="G28" s="78"/>
      <c r="H28" s="20"/>
    </row>
    <row r="29" spans="1:8" s="4" customFormat="1" ht="17.100000000000001" customHeight="1">
      <c r="A29" s="180"/>
      <c r="B29" s="119" t="s">
        <v>96</v>
      </c>
      <c r="C29" s="20"/>
      <c r="D29" s="140">
        <v>117.6</v>
      </c>
      <c r="E29" s="20"/>
      <c r="F29" s="20">
        <f t="shared" si="0"/>
        <v>0</v>
      </c>
      <c r="G29" s="78"/>
      <c r="H29" s="20"/>
    </row>
    <row r="30" spans="1:8" s="4" customFormat="1" ht="34.5" customHeight="1">
      <c r="A30" s="179" t="s">
        <v>22</v>
      </c>
      <c r="B30" s="119" t="s">
        <v>89</v>
      </c>
      <c r="C30" s="20" t="s">
        <v>87</v>
      </c>
      <c r="D30" s="20"/>
      <c r="E30" s="20"/>
      <c r="F30" s="20"/>
    </row>
    <row r="31" spans="1:8" s="4" customFormat="1" ht="16.5" customHeight="1">
      <c r="A31" s="130"/>
      <c r="B31" s="57"/>
      <c r="C31" s="79"/>
      <c r="D31" s="45"/>
      <c r="E31" s="25"/>
      <c r="F31" s="20">
        <f t="shared" si="0"/>
        <v>0</v>
      </c>
      <c r="G31" s="56"/>
    </row>
    <row r="32" spans="1:8" ht="15" customHeight="1">
      <c r="A32" s="180"/>
      <c r="B32" s="58"/>
      <c r="C32" s="25"/>
      <c r="D32" s="25"/>
      <c r="E32" s="25"/>
      <c r="F32" s="25"/>
    </row>
    <row r="33" spans="1:13" ht="16.5" customHeight="1">
      <c r="A33" s="131" t="s">
        <v>61</v>
      </c>
      <c r="B33" s="84" t="s">
        <v>12</v>
      </c>
      <c r="C33" s="84"/>
      <c r="D33" s="91" t="s">
        <v>16</v>
      </c>
      <c r="E33" s="84"/>
      <c r="F33" s="85">
        <f>SUM(F8:F32)</f>
        <v>0</v>
      </c>
    </row>
    <row r="34" spans="1:13" ht="16.5">
      <c r="A34" s="132"/>
      <c r="B34" s="46"/>
      <c r="C34" s="44"/>
      <c r="D34" s="45"/>
      <c r="E34" s="44"/>
      <c r="F34" s="44"/>
    </row>
    <row r="35" spans="1:13">
      <c r="B35" s="56"/>
      <c r="L35" s="27"/>
      <c r="M35" s="27"/>
    </row>
    <row r="36" spans="1:13">
      <c r="B36" s="56"/>
      <c r="M36" s="27"/>
    </row>
    <row r="37" spans="1:13">
      <c r="M37" s="27"/>
    </row>
    <row r="38" spans="1:13" ht="72.75" customHeight="1">
      <c r="L38" s="26"/>
      <c r="M38" s="27"/>
    </row>
    <row r="39" spans="1:13" ht="99.75" customHeight="1">
      <c r="M39" s="137"/>
    </row>
  </sheetData>
  <mergeCells count="3">
    <mergeCell ref="A3:F3"/>
    <mergeCell ref="A4:F4"/>
    <mergeCell ref="A5:F5"/>
  </mergeCells>
  <phoneticPr fontId="0" type="noConversion"/>
  <pageMargins left="0.62992125984251968" right="0.19685039370078741" top="0.98425196850393704" bottom="0.23622047244094491" header="0.39370078740157483" footer="0.19685039370078741"/>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38"/>
  <sheetViews>
    <sheetView view="pageBreakPreview" topLeftCell="A3" zoomScaleNormal="100" zoomScaleSheetLayoutView="100" workbookViewId="0">
      <selection activeCell="B27" sqref="B27"/>
    </sheetView>
  </sheetViews>
  <sheetFormatPr defaultRowHeight="15.75"/>
  <cols>
    <col min="1" max="1" width="4" style="188" customWidth="1"/>
    <col min="2" max="2" width="50.7109375" style="183" customWidth="1"/>
    <col min="3" max="3" width="4.85546875" style="124" customWidth="1"/>
    <col min="4" max="4" width="9.42578125" style="124" customWidth="1"/>
    <col min="5" max="5" width="10.7109375" style="124" customWidth="1"/>
    <col min="6" max="6" width="12.5703125" style="124" customWidth="1"/>
    <col min="7" max="7" width="19.28515625" style="183" customWidth="1"/>
    <col min="8" max="255" width="9.140625" style="183"/>
    <col min="256" max="256" width="5.7109375" style="183" customWidth="1"/>
    <col min="257" max="257" width="50.7109375" style="183" customWidth="1"/>
    <col min="258" max="258" width="4.85546875" style="183" customWidth="1"/>
    <col min="259" max="259" width="9.42578125" style="183" customWidth="1"/>
    <col min="260" max="260" width="10.7109375" style="183" customWidth="1"/>
    <col min="261" max="261" width="12.5703125" style="183" customWidth="1"/>
    <col min="262" max="511" width="9.140625" style="183"/>
    <col min="512" max="512" width="5.7109375" style="183" customWidth="1"/>
    <col min="513" max="513" width="50.7109375" style="183" customWidth="1"/>
    <col min="514" max="514" width="4.85546875" style="183" customWidth="1"/>
    <col min="515" max="515" width="9.42578125" style="183" customWidth="1"/>
    <col min="516" max="516" width="10.7109375" style="183" customWidth="1"/>
    <col min="517" max="517" width="12.5703125" style="183" customWidth="1"/>
    <col min="518" max="767" width="9.140625" style="183"/>
    <col min="768" max="768" width="5.7109375" style="183" customWidth="1"/>
    <col min="769" max="769" width="50.7109375" style="183" customWidth="1"/>
    <col min="770" max="770" width="4.85546875" style="183" customWidth="1"/>
    <col min="771" max="771" width="9.42578125" style="183" customWidth="1"/>
    <col min="772" max="772" width="10.7109375" style="183" customWidth="1"/>
    <col min="773" max="773" width="12.5703125" style="183" customWidth="1"/>
    <col min="774" max="1023" width="9.140625" style="183"/>
    <col min="1024" max="1024" width="5.7109375" style="183" customWidth="1"/>
    <col min="1025" max="1025" width="50.7109375" style="183" customWidth="1"/>
    <col min="1026" max="1026" width="4.85546875" style="183" customWidth="1"/>
    <col min="1027" max="1027" width="9.42578125" style="183" customWidth="1"/>
    <col min="1028" max="1028" width="10.7109375" style="183" customWidth="1"/>
    <col min="1029" max="1029" width="12.5703125" style="183" customWidth="1"/>
    <col min="1030" max="1279" width="9.140625" style="183"/>
    <col min="1280" max="1280" width="5.7109375" style="183" customWidth="1"/>
    <col min="1281" max="1281" width="50.7109375" style="183" customWidth="1"/>
    <col min="1282" max="1282" width="4.85546875" style="183" customWidth="1"/>
    <col min="1283" max="1283" width="9.42578125" style="183" customWidth="1"/>
    <col min="1284" max="1284" width="10.7109375" style="183" customWidth="1"/>
    <col min="1285" max="1285" width="12.5703125" style="183" customWidth="1"/>
    <col min="1286" max="1535" width="9.140625" style="183"/>
    <col min="1536" max="1536" width="5.7109375" style="183" customWidth="1"/>
    <col min="1537" max="1537" width="50.7109375" style="183" customWidth="1"/>
    <col min="1538" max="1538" width="4.85546875" style="183" customWidth="1"/>
    <col min="1539" max="1539" width="9.42578125" style="183" customWidth="1"/>
    <col min="1540" max="1540" width="10.7109375" style="183" customWidth="1"/>
    <col min="1541" max="1541" width="12.5703125" style="183" customWidth="1"/>
    <col min="1542" max="1791" width="9.140625" style="183"/>
    <col min="1792" max="1792" width="5.7109375" style="183" customWidth="1"/>
    <col min="1793" max="1793" width="50.7109375" style="183" customWidth="1"/>
    <col min="1794" max="1794" width="4.85546875" style="183" customWidth="1"/>
    <col min="1795" max="1795" width="9.42578125" style="183" customWidth="1"/>
    <col min="1796" max="1796" width="10.7109375" style="183" customWidth="1"/>
    <col min="1797" max="1797" width="12.5703125" style="183" customWidth="1"/>
    <col min="1798" max="2047" width="9.140625" style="183"/>
    <col min="2048" max="2048" width="5.7109375" style="183" customWidth="1"/>
    <col min="2049" max="2049" width="50.7109375" style="183" customWidth="1"/>
    <col min="2050" max="2050" width="4.85546875" style="183" customWidth="1"/>
    <col min="2051" max="2051" width="9.42578125" style="183" customWidth="1"/>
    <col min="2052" max="2052" width="10.7109375" style="183" customWidth="1"/>
    <col min="2053" max="2053" width="12.5703125" style="183" customWidth="1"/>
    <col min="2054" max="2303" width="9.140625" style="183"/>
    <col min="2304" max="2304" width="5.7109375" style="183" customWidth="1"/>
    <col min="2305" max="2305" width="50.7109375" style="183" customWidth="1"/>
    <col min="2306" max="2306" width="4.85546875" style="183" customWidth="1"/>
    <col min="2307" max="2307" width="9.42578125" style="183" customWidth="1"/>
    <col min="2308" max="2308" width="10.7109375" style="183" customWidth="1"/>
    <col min="2309" max="2309" width="12.5703125" style="183" customWidth="1"/>
    <col min="2310" max="2559" width="9.140625" style="183"/>
    <col min="2560" max="2560" width="5.7109375" style="183" customWidth="1"/>
    <col min="2561" max="2561" width="50.7109375" style="183" customWidth="1"/>
    <col min="2562" max="2562" width="4.85546875" style="183" customWidth="1"/>
    <col min="2563" max="2563" width="9.42578125" style="183" customWidth="1"/>
    <col min="2564" max="2564" width="10.7109375" style="183" customWidth="1"/>
    <col min="2565" max="2565" width="12.5703125" style="183" customWidth="1"/>
    <col min="2566" max="2815" width="9.140625" style="183"/>
    <col min="2816" max="2816" width="5.7109375" style="183" customWidth="1"/>
    <col min="2817" max="2817" width="50.7109375" style="183" customWidth="1"/>
    <col min="2818" max="2818" width="4.85546875" style="183" customWidth="1"/>
    <col min="2819" max="2819" width="9.42578125" style="183" customWidth="1"/>
    <col min="2820" max="2820" width="10.7109375" style="183" customWidth="1"/>
    <col min="2821" max="2821" width="12.5703125" style="183" customWidth="1"/>
    <col min="2822" max="3071" width="9.140625" style="183"/>
    <col min="3072" max="3072" width="5.7109375" style="183" customWidth="1"/>
    <col min="3073" max="3073" width="50.7109375" style="183" customWidth="1"/>
    <col min="3074" max="3074" width="4.85546875" style="183" customWidth="1"/>
    <col min="3075" max="3075" width="9.42578125" style="183" customWidth="1"/>
    <col min="3076" max="3076" width="10.7109375" style="183" customWidth="1"/>
    <col min="3077" max="3077" width="12.5703125" style="183" customWidth="1"/>
    <col min="3078" max="3327" width="9.140625" style="183"/>
    <col min="3328" max="3328" width="5.7109375" style="183" customWidth="1"/>
    <col min="3329" max="3329" width="50.7109375" style="183" customWidth="1"/>
    <col min="3330" max="3330" width="4.85546875" style="183" customWidth="1"/>
    <col min="3331" max="3331" width="9.42578125" style="183" customWidth="1"/>
    <col min="3332" max="3332" width="10.7109375" style="183" customWidth="1"/>
    <col min="3333" max="3333" width="12.5703125" style="183" customWidth="1"/>
    <col min="3334" max="3583" width="9.140625" style="183"/>
    <col min="3584" max="3584" width="5.7109375" style="183" customWidth="1"/>
    <col min="3585" max="3585" width="50.7109375" style="183" customWidth="1"/>
    <col min="3586" max="3586" width="4.85546875" style="183" customWidth="1"/>
    <col min="3587" max="3587" width="9.42578125" style="183" customWidth="1"/>
    <col min="3588" max="3588" width="10.7109375" style="183" customWidth="1"/>
    <col min="3589" max="3589" width="12.5703125" style="183" customWidth="1"/>
    <col min="3590" max="3839" width="9.140625" style="183"/>
    <col min="3840" max="3840" width="5.7109375" style="183" customWidth="1"/>
    <col min="3841" max="3841" width="50.7109375" style="183" customWidth="1"/>
    <col min="3842" max="3842" width="4.85546875" style="183" customWidth="1"/>
    <col min="3843" max="3843" width="9.42578125" style="183" customWidth="1"/>
    <col min="3844" max="3844" width="10.7109375" style="183" customWidth="1"/>
    <col min="3845" max="3845" width="12.5703125" style="183" customWidth="1"/>
    <col min="3846" max="4095" width="9.140625" style="183"/>
    <col min="4096" max="4096" width="5.7109375" style="183" customWidth="1"/>
    <col min="4097" max="4097" width="50.7109375" style="183" customWidth="1"/>
    <col min="4098" max="4098" width="4.85546875" style="183" customWidth="1"/>
    <col min="4099" max="4099" width="9.42578125" style="183" customWidth="1"/>
    <col min="4100" max="4100" width="10.7109375" style="183" customWidth="1"/>
    <col min="4101" max="4101" width="12.5703125" style="183" customWidth="1"/>
    <col min="4102" max="4351" width="9.140625" style="183"/>
    <col min="4352" max="4352" width="5.7109375" style="183" customWidth="1"/>
    <col min="4353" max="4353" width="50.7109375" style="183" customWidth="1"/>
    <col min="4354" max="4354" width="4.85546875" style="183" customWidth="1"/>
    <col min="4355" max="4355" width="9.42578125" style="183" customWidth="1"/>
    <col min="4356" max="4356" width="10.7109375" style="183" customWidth="1"/>
    <col min="4357" max="4357" width="12.5703125" style="183" customWidth="1"/>
    <col min="4358" max="4607" width="9.140625" style="183"/>
    <col min="4608" max="4608" width="5.7109375" style="183" customWidth="1"/>
    <col min="4609" max="4609" width="50.7109375" style="183" customWidth="1"/>
    <col min="4610" max="4610" width="4.85546875" style="183" customWidth="1"/>
    <col min="4611" max="4611" width="9.42578125" style="183" customWidth="1"/>
    <col min="4612" max="4612" width="10.7109375" style="183" customWidth="1"/>
    <col min="4613" max="4613" width="12.5703125" style="183" customWidth="1"/>
    <col min="4614" max="4863" width="9.140625" style="183"/>
    <col min="4864" max="4864" width="5.7109375" style="183" customWidth="1"/>
    <col min="4865" max="4865" width="50.7109375" style="183" customWidth="1"/>
    <col min="4866" max="4866" width="4.85546875" style="183" customWidth="1"/>
    <col min="4867" max="4867" width="9.42578125" style="183" customWidth="1"/>
    <col min="4868" max="4868" width="10.7109375" style="183" customWidth="1"/>
    <col min="4869" max="4869" width="12.5703125" style="183" customWidth="1"/>
    <col min="4870" max="5119" width="9.140625" style="183"/>
    <col min="5120" max="5120" width="5.7109375" style="183" customWidth="1"/>
    <col min="5121" max="5121" width="50.7109375" style="183" customWidth="1"/>
    <col min="5122" max="5122" width="4.85546875" style="183" customWidth="1"/>
    <col min="5123" max="5123" width="9.42578125" style="183" customWidth="1"/>
    <col min="5124" max="5124" width="10.7109375" style="183" customWidth="1"/>
    <col min="5125" max="5125" width="12.5703125" style="183" customWidth="1"/>
    <col min="5126" max="5375" width="9.140625" style="183"/>
    <col min="5376" max="5376" width="5.7109375" style="183" customWidth="1"/>
    <col min="5377" max="5377" width="50.7109375" style="183" customWidth="1"/>
    <col min="5378" max="5378" width="4.85546875" style="183" customWidth="1"/>
    <col min="5379" max="5379" width="9.42578125" style="183" customWidth="1"/>
    <col min="5380" max="5380" width="10.7109375" style="183" customWidth="1"/>
    <col min="5381" max="5381" width="12.5703125" style="183" customWidth="1"/>
    <col min="5382" max="5631" width="9.140625" style="183"/>
    <col min="5632" max="5632" width="5.7109375" style="183" customWidth="1"/>
    <col min="5633" max="5633" width="50.7109375" style="183" customWidth="1"/>
    <col min="5634" max="5634" width="4.85546875" style="183" customWidth="1"/>
    <col min="5635" max="5635" width="9.42578125" style="183" customWidth="1"/>
    <col min="5636" max="5636" width="10.7109375" style="183" customWidth="1"/>
    <col min="5637" max="5637" width="12.5703125" style="183" customWidth="1"/>
    <col min="5638" max="5887" width="9.140625" style="183"/>
    <col min="5888" max="5888" width="5.7109375" style="183" customWidth="1"/>
    <col min="5889" max="5889" width="50.7109375" style="183" customWidth="1"/>
    <col min="5890" max="5890" width="4.85546875" style="183" customWidth="1"/>
    <col min="5891" max="5891" width="9.42578125" style="183" customWidth="1"/>
    <col min="5892" max="5892" width="10.7109375" style="183" customWidth="1"/>
    <col min="5893" max="5893" width="12.5703125" style="183" customWidth="1"/>
    <col min="5894" max="6143" width="9.140625" style="183"/>
    <col min="6144" max="6144" width="5.7109375" style="183" customWidth="1"/>
    <col min="6145" max="6145" width="50.7109375" style="183" customWidth="1"/>
    <col min="6146" max="6146" width="4.85546875" style="183" customWidth="1"/>
    <col min="6147" max="6147" width="9.42578125" style="183" customWidth="1"/>
    <col min="6148" max="6148" width="10.7109375" style="183" customWidth="1"/>
    <col min="6149" max="6149" width="12.5703125" style="183" customWidth="1"/>
    <col min="6150" max="6399" width="9.140625" style="183"/>
    <col min="6400" max="6400" width="5.7109375" style="183" customWidth="1"/>
    <col min="6401" max="6401" width="50.7109375" style="183" customWidth="1"/>
    <col min="6402" max="6402" width="4.85546875" style="183" customWidth="1"/>
    <col min="6403" max="6403" width="9.42578125" style="183" customWidth="1"/>
    <col min="6404" max="6404" width="10.7109375" style="183" customWidth="1"/>
    <col min="6405" max="6405" width="12.5703125" style="183" customWidth="1"/>
    <col min="6406" max="6655" width="9.140625" style="183"/>
    <col min="6656" max="6656" width="5.7109375" style="183" customWidth="1"/>
    <col min="6657" max="6657" width="50.7109375" style="183" customWidth="1"/>
    <col min="6658" max="6658" width="4.85546875" style="183" customWidth="1"/>
    <col min="6659" max="6659" width="9.42578125" style="183" customWidth="1"/>
    <col min="6660" max="6660" width="10.7109375" style="183" customWidth="1"/>
    <col min="6661" max="6661" width="12.5703125" style="183" customWidth="1"/>
    <col min="6662" max="6911" width="9.140625" style="183"/>
    <col min="6912" max="6912" width="5.7109375" style="183" customWidth="1"/>
    <col min="6913" max="6913" width="50.7109375" style="183" customWidth="1"/>
    <col min="6914" max="6914" width="4.85546875" style="183" customWidth="1"/>
    <col min="6915" max="6915" width="9.42578125" style="183" customWidth="1"/>
    <col min="6916" max="6916" width="10.7109375" style="183" customWidth="1"/>
    <col min="6917" max="6917" width="12.5703125" style="183" customWidth="1"/>
    <col min="6918" max="7167" width="9.140625" style="183"/>
    <col min="7168" max="7168" width="5.7109375" style="183" customWidth="1"/>
    <col min="7169" max="7169" width="50.7109375" style="183" customWidth="1"/>
    <col min="7170" max="7170" width="4.85546875" style="183" customWidth="1"/>
    <col min="7171" max="7171" width="9.42578125" style="183" customWidth="1"/>
    <col min="7172" max="7172" width="10.7109375" style="183" customWidth="1"/>
    <col min="7173" max="7173" width="12.5703125" style="183" customWidth="1"/>
    <col min="7174" max="7423" width="9.140625" style="183"/>
    <col min="7424" max="7424" width="5.7109375" style="183" customWidth="1"/>
    <col min="7425" max="7425" width="50.7109375" style="183" customWidth="1"/>
    <col min="7426" max="7426" width="4.85546875" style="183" customWidth="1"/>
    <col min="7427" max="7427" width="9.42578125" style="183" customWidth="1"/>
    <col min="7428" max="7428" width="10.7109375" style="183" customWidth="1"/>
    <col min="7429" max="7429" width="12.5703125" style="183" customWidth="1"/>
    <col min="7430" max="7679" width="9.140625" style="183"/>
    <col min="7680" max="7680" width="5.7109375" style="183" customWidth="1"/>
    <col min="7681" max="7681" width="50.7109375" style="183" customWidth="1"/>
    <col min="7682" max="7682" width="4.85546875" style="183" customWidth="1"/>
    <col min="7683" max="7683" width="9.42578125" style="183" customWidth="1"/>
    <col min="7684" max="7684" width="10.7109375" style="183" customWidth="1"/>
    <col min="7685" max="7685" width="12.5703125" style="183" customWidth="1"/>
    <col min="7686" max="7935" width="9.140625" style="183"/>
    <col min="7936" max="7936" width="5.7109375" style="183" customWidth="1"/>
    <col min="7937" max="7937" width="50.7109375" style="183" customWidth="1"/>
    <col min="7938" max="7938" width="4.85546875" style="183" customWidth="1"/>
    <col min="7939" max="7939" width="9.42578125" style="183" customWidth="1"/>
    <col min="7940" max="7940" width="10.7109375" style="183" customWidth="1"/>
    <col min="7941" max="7941" width="12.5703125" style="183" customWidth="1"/>
    <col min="7942" max="8191" width="9.140625" style="183"/>
    <col min="8192" max="8192" width="5.7109375" style="183" customWidth="1"/>
    <col min="8193" max="8193" width="50.7109375" style="183" customWidth="1"/>
    <col min="8194" max="8194" width="4.85546875" style="183" customWidth="1"/>
    <col min="8195" max="8195" width="9.42578125" style="183" customWidth="1"/>
    <col min="8196" max="8196" width="10.7109375" style="183" customWidth="1"/>
    <col min="8197" max="8197" width="12.5703125" style="183" customWidth="1"/>
    <col min="8198" max="8447" width="9.140625" style="183"/>
    <col min="8448" max="8448" width="5.7109375" style="183" customWidth="1"/>
    <col min="8449" max="8449" width="50.7109375" style="183" customWidth="1"/>
    <col min="8450" max="8450" width="4.85546875" style="183" customWidth="1"/>
    <col min="8451" max="8451" width="9.42578125" style="183" customWidth="1"/>
    <col min="8452" max="8452" width="10.7109375" style="183" customWidth="1"/>
    <col min="8453" max="8453" width="12.5703125" style="183" customWidth="1"/>
    <col min="8454" max="8703" width="9.140625" style="183"/>
    <col min="8704" max="8704" width="5.7109375" style="183" customWidth="1"/>
    <col min="8705" max="8705" width="50.7109375" style="183" customWidth="1"/>
    <col min="8706" max="8706" width="4.85546875" style="183" customWidth="1"/>
    <col min="8707" max="8707" width="9.42578125" style="183" customWidth="1"/>
    <col min="8708" max="8708" width="10.7109375" style="183" customWidth="1"/>
    <col min="8709" max="8709" width="12.5703125" style="183" customWidth="1"/>
    <col min="8710" max="8959" width="9.140625" style="183"/>
    <col min="8960" max="8960" width="5.7109375" style="183" customWidth="1"/>
    <col min="8961" max="8961" width="50.7109375" style="183" customWidth="1"/>
    <col min="8962" max="8962" width="4.85546875" style="183" customWidth="1"/>
    <col min="8963" max="8963" width="9.42578125" style="183" customWidth="1"/>
    <col min="8964" max="8964" width="10.7109375" style="183" customWidth="1"/>
    <col min="8965" max="8965" width="12.5703125" style="183" customWidth="1"/>
    <col min="8966" max="9215" width="9.140625" style="183"/>
    <col min="9216" max="9216" width="5.7109375" style="183" customWidth="1"/>
    <col min="9217" max="9217" width="50.7109375" style="183" customWidth="1"/>
    <col min="9218" max="9218" width="4.85546875" style="183" customWidth="1"/>
    <col min="9219" max="9219" width="9.42578125" style="183" customWidth="1"/>
    <col min="9220" max="9220" width="10.7109375" style="183" customWidth="1"/>
    <col min="9221" max="9221" width="12.5703125" style="183" customWidth="1"/>
    <col min="9222" max="9471" width="9.140625" style="183"/>
    <col min="9472" max="9472" width="5.7109375" style="183" customWidth="1"/>
    <col min="9473" max="9473" width="50.7109375" style="183" customWidth="1"/>
    <col min="9474" max="9474" width="4.85546875" style="183" customWidth="1"/>
    <col min="9475" max="9475" width="9.42578125" style="183" customWidth="1"/>
    <col min="9476" max="9476" width="10.7109375" style="183" customWidth="1"/>
    <col min="9477" max="9477" width="12.5703125" style="183" customWidth="1"/>
    <col min="9478" max="9727" width="9.140625" style="183"/>
    <col min="9728" max="9728" width="5.7109375" style="183" customWidth="1"/>
    <col min="9729" max="9729" width="50.7109375" style="183" customWidth="1"/>
    <col min="9730" max="9730" width="4.85546875" style="183" customWidth="1"/>
    <col min="9731" max="9731" width="9.42578125" style="183" customWidth="1"/>
    <col min="9732" max="9732" width="10.7109375" style="183" customWidth="1"/>
    <col min="9733" max="9733" width="12.5703125" style="183" customWidth="1"/>
    <col min="9734" max="9983" width="9.140625" style="183"/>
    <col min="9984" max="9984" width="5.7109375" style="183" customWidth="1"/>
    <col min="9985" max="9985" width="50.7109375" style="183" customWidth="1"/>
    <col min="9986" max="9986" width="4.85546875" style="183" customWidth="1"/>
    <col min="9987" max="9987" width="9.42578125" style="183" customWidth="1"/>
    <col min="9988" max="9988" width="10.7109375" style="183" customWidth="1"/>
    <col min="9989" max="9989" width="12.5703125" style="183" customWidth="1"/>
    <col min="9990" max="10239" width="9.140625" style="183"/>
    <col min="10240" max="10240" width="5.7109375" style="183" customWidth="1"/>
    <col min="10241" max="10241" width="50.7109375" style="183" customWidth="1"/>
    <col min="10242" max="10242" width="4.85546875" style="183" customWidth="1"/>
    <col min="10243" max="10243" width="9.42578125" style="183" customWidth="1"/>
    <col min="10244" max="10244" width="10.7109375" style="183" customWidth="1"/>
    <col min="10245" max="10245" width="12.5703125" style="183" customWidth="1"/>
    <col min="10246" max="10495" width="9.140625" style="183"/>
    <col min="10496" max="10496" width="5.7109375" style="183" customWidth="1"/>
    <col min="10497" max="10497" width="50.7109375" style="183" customWidth="1"/>
    <col min="10498" max="10498" width="4.85546875" style="183" customWidth="1"/>
    <col min="10499" max="10499" width="9.42578125" style="183" customWidth="1"/>
    <col min="10500" max="10500" width="10.7109375" style="183" customWidth="1"/>
    <col min="10501" max="10501" width="12.5703125" style="183" customWidth="1"/>
    <col min="10502" max="10751" width="9.140625" style="183"/>
    <col min="10752" max="10752" width="5.7109375" style="183" customWidth="1"/>
    <col min="10753" max="10753" width="50.7109375" style="183" customWidth="1"/>
    <col min="10754" max="10754" width="4.85546875" style="183" customWidth="1"/>
    <col min="10755" max="10755" width="9.42578125" style="183" customWidth="1"/>
    <col min="10756" max="10756" width="10.7109375" style="183" customWidth="1"/>
    <col min="10757" max="10757" width="12.5703125" style="183" customWidth="1"/>
    <col min="10758" max="11007" width="9.140625" style="183"/>
    <col min="11008" max="11008" width="5.7109375" style="183" customWidth="1"/>
    <col min="11009" max="11009" width="50.7109375" style="183" customWidth="1"/>
    <col min="11010" max="11010" width="4.85546875" style="183" customWidth="1"/>
    <col min="11011" max="11011" width="9.42578125" style="183" customWidth="1"/>
    <col min="11012" max="11012" width="10.7109375" style="183" customWidth="1"/>
    <col min="11013" max="11013" width="12.5703125" style="183" customWidth="1"/>
    <col min="11014" max="11263" width="9.140625" style="183"/>
    <col min="11264" max="11264" width="5.7109375" style="183" customWidth="1"/>
    <col min="11265" max="11265" width="50.7109375" style="183" customWidth="1"/>
    <col min="11266" max="11266" width="4.85546875" style="183" customWidth="1"/>
    <col min="11267" max="11267" width="9.42578125" style="183" customWidth="1"/>
    <col min="11268" max="11268" width="10.7109375" style="183" customWidth="1"/>
    <col min="11269" max="11269" width="12.5703125" style="183" customWidth="1"/>
    <col min="11270" max="11519" width="9.140625" style="183"/>
    <col min="11520" max="11520" width="5.7109375" style="183" customWidth="1"/>
    <col min="11521" max="11521" width="50.7109375" style="183" customWidth="1"/>
    <col min="11522" max="11522" width="4.85546875" style="183" customWidth="1"/>
    <col min="11523" max="11523" width="9.42578125" style="183" customWidth="1"/>
    <col min="11524" max="11524" width="10.7109375" style="183" customWidth="1"/>
    <col min="11525" max="11525" width="12.5703125" style="183" customWidth="1"/>
    <col min="11526" max="11775" width="9.140625" style="183"/>
    <col min="11776" max="11776" width="5.7109375" style="183" customWidth="1"/>
    <col min="11777" max="11777" width="50.7109375" style="183" customWidth="1"/>
    <col min="11778" max="11778" width="4.85546875" style="183" customWidth="1"/>
    <col min="11779" max="11779" width="9.42578125" style="183" customWidth="1"/>
    <col min="11780" max="11780" width="10.7109375" style="183" customWidth="1"/>
    <col min="11781" max="11781" width="12.5703125" style="183" customWidth="1"/>
    <col min="11782" max="12031" width="9.140625" style="183"/>
    <col min="12032" max="12032" width="5.7109375" style="183" customWidth="1"/>
    <col min="12033" max="12033" width="50.7109375" style="183" customWidth="1"/>
    <col min="12034" max="12034" width="4.85546875" style="183" customWidth="1"/>
    <col min="12035" max="12035" width="9.42578125" style="183" customWidth="1"/>
    <col min="12036" max="12036" width="10.7109375" style="183" customWidth="1"/>
    <col min="12037" max="12037" width="12.5703125" style="183" customWidth="1"/>
    <col min="12038" max="12287" width="9.140625" style="183"/>
    <col min="12288" max="12288" width="5.7109375" style="183" customWidth="1"/>
    <col min="12289" max="12289" width="50.7109375" style="183" customWidth="1"/>
    <col min="12290" max="12290" width="4.85546875" style="183" customWidth="1"/>
    <col min="12291" max="12291" width="9.42578125" style="183" customWidth="1"/>
    <col min="12292" max="12292" width="10.7109375" style="183" customWidth="1"/>
    <col min="12293" max="12293" width="12.5703125" style="183" customWidth="1"/>
    <col min="12294" max="12543" width="9.140625" style="183"/>
    <col min="12544" max="12544" width="5.7109375" style="183" customWidth="1"/>
    <col min="12545" max="12545" width="50.7109375" style="183" customWidth="1"/>
    <col min="12546" max="12546" width="4.85546875" style="183" customWidth="1"/>
    <col min="12547" max="12547" width="9.42578125" style="183" customWidth="1"/>
    <col min="12548" max="12548" width="10.7109375" style="183" customWidth="1"/>
    <col min="12549" max="12549" width="12.5703125" style="183" customWidth="1"/>
    <col min="12550" max="12799" width="9.140625" style="183"/>
    <col min="12800" max="12800" width="5.7109375" style="183" customWidth="1"/>
    <col min="12801" max="12801" width="50.7109375" style="183" customWidth="1"/>
    <col min="12802" max="12802" width="4.85546875" style="183" customWidth="1"/>
    <col min="12803" max="12803" width="9.42578125" style="183" customWidth="1"/>
    <col min="12804" max="12804" width="10.7109375" style="183" customWidth="1"/>
    <col min="12805" max="12805" width="12.5703125" style="183" customWidth="1"/>
    <col min="12806" max="13055" width="9.140625" style="183"/>
    <col min="13056" max="13056" width="5.7109375" style="183" customWidth="1"/>
    <col min="13057" max="13057" width="50.7109375" style="183" customWidth="1"/>
    <col min="13058" max="13058" width="4.85546875" style="183" customWidth="1"/>
    <col min="13059" max="13059" width="9.42578125" style="183" customWidth="1"/>
    <col min="13060" max="13060" width="10.7109375" style="183" customWidth="1"/>
    <col min="13061" max="13061" width="12.5703125" style="183" customWidth="1"/>
    <col min="13062" max="13311" width="9.140625" style="183"/>
    <col min="13312" max="13312" width="5.7109375" style="183" customWidth="1"/>
    <col min="13313" max="13313" width="50.7109375" style="183" customWidth="1"/>
    <col min="13314" max="13314" width="4.85546875" style="183" customWidth="1"/>
    <col min="13315" max="13315" width="9.42578125" style="183" customWidth="1"/>
    <col min="13316" max="13316" width="10.7109375" style="183" customWidth="1"/>
    <col min="13317" max="13317" width="12.5703125" style="183" customWidth="1"/>
    <col min="13318" max="13567" width="9.140625" style="183"/>
    <col min="13568" max="13568" width="5.7109375" style="183" customWidth="1"/>
    <col min="13569" max="13569" width="50.7109375" style="183" customWidth="1"/>
    <col min="13570" max="13570" width="4.85546875" style="183" customWidth="1"/>
    <col min="13571" max="13571" width="9.42578125" style="183" customWidth="1"/>
    <col min="13572" max="13572" width="10.7109375" style="183" customWidth="1"/>
    <col min="13573" max="13573" width="12.5703125" style="183" customWidth="1"/>
    <col min="13574" max="13823" width="9.140625" style="183"/>
    <col min="13824" max="13824" width="5.7109375" style="183" customWidth="1"/>
    <col min="13825" max="13825" width="50.7109375" style="183" customWidth="1"/>
    <col min="13826" max="13826" width="4.85546875" style="183" customWidth="1"/>
    <col min="13827" max="13827" width="9.42578125" style="183" customWidth="1"/>
    <col min="13828" max="13828" width="10.7109375" style="183" customWidth="1"/>
    <col min="13829" max="13829" width="12.5703125" style="183" customWidth="1"/>
    <col min="13830" max="14079" width="9.140625" style="183"/>
    <col min="14080" max="14080" width="5.7109375" style="183" customWidth="1"/>
    <col min="14081" max="14081" width="50.7109375" style="183" customWidth="1"/>
    <col min="14082" max="14082" width="4.85546875" style="183" customWidth="1"/>
    <col min="14083" max="14083" width="9.42578125" style="183" customWidth="1"/>
    <col min="14084" max="14084" width="10.7109375" style="183" customWidth="1"/>
    <col min="14085" max="14085" width="12.5703125" style="183" customWidth="1"/>
    <col min="14086" max="14335" width="9.140625" style="183"/>
    <col min="14336" max="14336" width="5.7109375" style="183" customWidth="1"/>
    <col min="14337" max="14337" width="50.7109375" style="183" customWidth="1"/>
    <col min="14338" max="14338" width="4.85546875" style="183" customWidth="1"/>
    <col min="14339" max="14339" width="9.42578125" style="183" customWidth="1"/>
    <col min="14340" max="14340" width="10.7109375" style="183" customWidth="1"/>
    <col min="14341" max="14341" width="12.5703125" style="183" customWidth="1"/>
    <col min="14342" max="14591" width="9.140625" style="183"/>
    <col min="14592" max="14592" width="5.7109375" style="183" customWidth="1"/>
    <col min="14593" max="14593" width="50.7109375" style="183" customWidth="1"/>
    <col min="14594" max="14594" width="4.85546875" style="183" customWidth="1"/>
    <col min="14595" max="14595" width="9.42578125" style="183" customWidth="1"/>
    <col min="14596" max="14596" width="10.7109375" style="183" customWidth="1"/>
    <col min="14597" max="14597" width="12.5703125" style="183" customWidth="1"/>
    <col min="14598" max="14847" width="9.140625" style="183"/>
    <col min="14848" max="14848" width="5.7109375" style="183" customWidth="1"/>
    <col min="14849" max="14849" width="50.7109375" style="183" customWidth="1"/>
    <col min="14850" max="14850" width="4.85546875" style="183" customWidth="1"/>
    <col min="14851" max="14851" width="9.42578125" style="183" customWidth="1"/>
    <col min="14852" max="14852" width="10.7109375" style="183" customWidth="1"/>
    <col min="14853" max="14853" width="12.5703125" style="183" customWidth="1"/>
    <col min="14854" max="15103" width="9.140625" style="183"/>
    <col min="15104" max="15104" width="5.7109375" style="183" customWidth="1"/>
    <col min="15105" max="15105" width="50.7109375" style="183" customWidth="1"/>
    <col min="15106" max="15106" width="4.85546875" style="183" customWidth="1"/>
    <col min="15107" max="15107" width="9.42578125" style="183" customWidth="1"/>
    <col min="15108" max="15108" width="10.7109375" style="183" customWidth="1"/>
    <col min="15109" max="15109" width="12.5703125" style="183" customWidth="1"/>
    <col min="15110" max="15359" width="9.140625" style="183"/>
    <col min="15360" max="15360" width="5.7109375" style="183" customWidth="1"/>
    <col min="15361" max="15361" width="50.7109375" style="183" customWidth="1"/>
    <col min="15362" max="15362" width="4.85546875" style="183" customWidth="1"/>
    <col min="15363" max="15363" width="9.42578125" style="183" customWidth="1"/>
    <col min="15364" max="15364" width="10.7109375" style="183" customWidth="1"/>
    <col min="15365" max="15365" width="12.5703125" style="183" customWidth="1"/>
    <col min="15366" max="15615" width="9.140625" style="183"/>
    <col min="15616" max="15616" width="5.7109375" style="183" customWidth="1"/>
    <col min="15617" max="15617" width="50.7109375" style="183" customWidth="1"/>
    <col min="15618" max="15618" width="4.85546875" style="183" customWidth="1"/>
    <col min="15619" max="15619" width="9.42578125" style="183" customWidth="1"/>
    <col min="15620" max="15620" width="10.7109375" style="183" customWidth="1"/>
    <col min="15621" max="15621" width="12.5703125" style="183" customWidth="1"/>
    <col min="15622" max="15871" width="9.140625" style="183"/>
    <col min="15872" max="15872" width="5.7109375" style="183" customWidth="1"/>
    <col min="15873" max="15873" width="50.7109375" style="183" customWidth="1"/>
    <col min="15874" max="15874" width="4.85546875" style="183" customWidth="1"/>
    <col min="15875" max="15875" width="9.42578125" style="183" customWidth="1"/>
    <col min="15876" max="15876" width="10.7109375" style="183" customWidth="1"/>
    <col min="15877" max="15877" width="12.5703125" style="183" customWidth="1"/>
    <col min="15878" max="16127" width="9.140625" style="183"/>
    <col min="16128" max="16128" width="5.7109375" style="183" customWidth="1"/>
    <col min="16129" max="16129" width="50.7109375" style="183" customWidth="1"/>
    <col min="16130" max="16130" width="4.85546875" style="183" customWidth="1"/>
    <col min="16131" max="16131" width="9.42578125" style="183" customWidth="1"/>
    <col min="16132" max="16132" width="10.7109375" style="183" customWidth="1"/>
    <col min="16133" max="16133" width="12.5703125" style="183" customWidth="1"/>
    <col min="16134" max="16384" width="9.140625" style="183"/>
  </cols>
  <sheetData>
    <row r="1" spans="1:15" ht="16.5">
      <c r="A1" s="90" t="s">
        <v>62</v>
      </c>
      <c r="B1" s="89" t="s">
        <v>30</v>
      </c>
      <c r="C1" s="198"/>
      <c r="D1" s="198"/>
      <c r="E1" s="198"/>
      <c r="F1" s="198"/>
    </row>
    <row r="2" spans="1:15" ht="16.5">
      <c r="A2" s="173"/>
      <c r="B2" s="43"/>
      <c r="C2" s="44"/>
      <c r="D2" s="44"/>
      <c r="E2" s="44"/>
      <c r="F2" s="44"/>
    </row>
    <row r="3" spans="1:15" ht="409.5" customHeight="1" thickBot="1">
      <c r="A3" s="531" t="s">
        <v>152</v>
      </c>
      <c r="B3" s="532"/>
      <c r="C3" s="532"/>
      <c r="D3" s="532"/>
      <c r="E3" s="532"/>
      <c r="F3" s="532"/>
    </row>
    <row r="4" spans="1:15" ht="15.75" customHeight="1" thickBot="1">
      <c r="A4" s="242"/>
      <c r="B4" s="236" t="s">
        <v>215</v>
      </c>
      <c r="C4" s="236" t="s">
        <v>216</v>
      </c>
      <c r="D4" s="236" t="s">
        <v>217</v>
      </c>
      <c r="E4" s="237" t="s">
        <v>218</v>
      </c>
      <c r="F4" s="238" t="s">
        <v>219</v>
      </c>
    </row>
    <row r="5" spans="1:15" ht="138.75" customHeight="1">
      <c r="A5" s="142" t="s">
        <v>17</v>
      </c>
      <c r="B5" s="76" t="s">
        <v>161</v>
      </c>
      <c r="C5" s="44" t="s">
        <v>27</v>
      </c>
      <c r="E5" s="44"/>
      <c r="F5" s="44"/>
      <c r="G5" s="124"/>
    </row>
    <row r="6" spans="1:15" ht="16.5" customHeight="1">
      <c r="A6" s="184"/>
      <c r="B6" s="43" t="s">
        <v>93</v>
      </c>
      <c r="C6" s="183"/>
      <c r="D6" s="124">
        <v>206</v>
      </c>
      <c r="E6" s="44"/>
      <c r="F6" s="44">
        <f>D6*E6</f>
        <v>0</v>
      </c>
      <c r="G6" s="124"/>
    </row>
    <row r="7" spans="1:15" ht="163.5" customHeight="1">
      <c r="A7" s="142" t="s">
        <v>18</v>
      </c>
      <c r="B7" s="173" t="s">
        <v>141</v>
      </c>
      <c r="C7" s="44" t="s">
        <v>27</v>
      </c>
      <c r="D7" s="124">
        <v>58</v>
      </c>
      <c r="E7" s="44"/>
      <c r="F7" s="44">
        <f t="shared" ref="F7:F28" si="0">D7*E7</f>
        <v>0</v>
      </c>
      <c r="G7" s="124"/>
    </row>
    <row r="8" spans="1:15" ht="72.75" customHeight="1">
      <c r="A8" s="142" t="s">
        <v>19</v>
      </c>
      <c r="B8" s="173" t="s">
        <v>103</v>
      </c>
      <c r="C8" s="44" t="s">
        <v>32</v>
      </c>
      <c r="D8" s="124">
        <v>73</v>
      </c>
      <c r="E8" s="44"/>
      <c r="F8" s="44">
        <f t="shared" si="0"/>
        <v>0</v>
      </c>
      <c r="G8" s="124"/>
    </row>
    <row r="9" spans="1:15" ht="132" customHeight="1">
      <c r="A9" s="142" t="s">
        <v>20</v>
      </c>
      <c r="B9" s="173" t="s">
        <v>142</v>
      </c>
      <c r="C9" s="44" t="s">
        <v>27</v>
      </c>
      <c r="D9" s="124">
        <v>58</v>
      </c>
      <c r="E9" s="44"/>
      <c r="F9" s="44">
        <f t="shared" si="0"/>
        <v>0</v>
      </c>
      <c r="G9" s="124"/>
    </row>
    <row r="10" spans="1:15" ht="135" customHeight="1">
      <c r="A10" s="142" t="s">
        <v>21</v>
      </c>
      <c r="B10" s="185" t="s">
        <v>175</v>
      </c>
      <c r="C10" s="20" t="s">
        <v>27</v>
      </c>
      <c r="D10" s="124">
        <v>30</v>
      </c>
      <c r="E10" s="44"/>
      <c r="F10" s="44">
        <f t="shared" si="0"/>
        <v>0</v>
      </c>
      <c r="G10" s="124"/>
    </row>
    <row r="11" spans="1:15" ht="84" customHeight="1">
      <c r="A11" s="142" t="s">
        <v>22</v>
      </c>
      <c r="B11" s="185" t="s">
        <v>176</v>
      </c>
      <c r="C11" s="20" t="s">
        <v>27</v>
      </c>
      <c r="D11" s="124">
        <v>30</v>
      </c>
      <c r="E11" s="44"/>
      <c r="F11" s="44">
        <f t="shared" si="0"/>
        <v>0</v>
      </c>
      <c r="G11" s="124"/>
    </row>
    <row r="12" spans="1:15" ht="192.75" customHeight="1">
      <c r="A12" s="142" t="s">
        <v>23</v>
      </c>
      <c r="B12" s="185" t="s">
        <v>143</v>
      </c>
      <c r="C12" s="20" t="s">
        <v>27</v>
      </c>
      <c r="D12" s="124">
        <v>30</v>
      </c>
      <c r="E12" s="183"/>
      <c r="F12" s="44">
        <f t="shared" si="0"/>
        <v>0</v>
      </c>
    </row>
    <row r="13" spans="1:15" ht="131.25" customHeight="1">
      <c r="A13" s="143" t="s">
        <v>24</v>
      </c>
      <c r="B13" s="185" t="s">
        <v>177</v>
      </c>
      <c r="C13" s="75" t="s">
        <v>32</v>
      </c>
      <c r="D13" s="124">
        <f t="shared" ref="D13" si="1">G13+G13*0.05</f>
        <v>0</v>
      </c>
      <c r="E13" s="183"/>
      <c r="F13" s="44">
        <f t="shared" si="0"/>
        <v>0</v>
      </c>
      <c r="M13" s="43"/>
      <c r="N13" s="44"/>
      <c r="O13" s="44"/>
    </row>
    <row r="14" spans="1:15" ht="17.100000000000001" customHeight="1">
      <c r="A14" s="41"/>
      <c r="B14" s="133" t="s">
        <v>127</v>
      </c>
      <c r="C14" s="183"/>
      <c r="D14" s="124">
        <v>17.5</v>
      </c>
      <c r="E14" s="75"/>
      <c r="F14" s="44">
        <f t="shared" si="0"/>
        <v>0</v>
      </c>
      <c r="G14" s="124"/>
      <c r="M14" s="43"/>
      <c r="N14" s="44"/>
      <c r="O14" s="44"/>
    </row>
    <row r="15" spans="1:15" ht="120" customHeight="1">
      <c r="A15" s="143" t="s">
        <v>0</v>
      </c>
      <c r="B15" s="185" t="s">
        <v>117</v>
      </c>
      <c r="C15" s="75" t="s">
        <v>32</v>
      </c>
      <c r="D15" s="124">
        <v>25</v>
      </c>
      <c r="E15" s="20"/>
      <c r="F15" s="44">
        <f t="shared" si="0"/>
        <v>0</v>
      </c>
      <c r="G15" s="124"/>
      <c r="M15" s="43"/>
      <c r="N15" s="44"/>
      <c r="O15" s="44"/>
    </row>
    <row r="16" spans="1:15" ht="18" customHeight="1">
      <c r="A16" s="41"/>
      <c r="B16" s="133" t="s">
        <v>97</v>
      </c>
      <c r="C16" s="20"/>
      <c r="E16" s="20"/>
      <c r="F16" s="44">
        <f t="shared" si="0"/>
        <v>0</v>
      </c>
      <c r="G16" s="124"/>
      <c r="M16" s="43"/>
      <c r="N16" s="44"/>
      <c r="O16" s="44"/>
    </row>
    <row r="17" spans="1:15" ht="18" customHeight="1">
      <c r="A17" s="41"/>
      <c r="B17" s="186" t="s">
        <v>98</v>
      </c>
      <c r="C17" s="20"/>
      <c r="E17" s="20"/>
      <c r="F17" s="44">
        <f t="shared" si="0"/>
        <v>0</v>
      </c>
      <c r="G17" s="124"/>
      <c r="M17" s="43"/>
      <c r="N17" s="44"/>
      <c r="O17" s="44"/>
    </row>
    <row r="18" spans="1:15" ht="18" customHeight="1">
      <c r="A18" s="41"/>
      <c r="B18" s="186" t="s">
        <v>99</v>
      </c>
      <c r="C18" s="20"/>
      <c r="E18" s="20"/>
      <c r="F18" s="44">
        <f t="shared" si="0"/>
        <v>0</v>
      </c>
      <c r="G18" s="124"/>
      <c r="M18" s="43"/>
      <c r="N18" s="44"/>
      <c r="O18" s="44"/>
    </row>
    <row r="19" spans="1:15" ht="80.25" customHeight="1">
      <c r="A19" s="143" t="s">
        <v>36</v>
      </c>
      <c r="B19" s="187" t="s">
        <v>144</v>
      </c>
      <c r="C19" s="20" t="s">
        <v>27</v>
      </c>
      <c r="D19" s="124">
        <v>35</v>
      </c>
      <c r="E19" s="20"/>
      <c r="F19" s="44">
        <f t="shared" si="0"/>
        <v>0</v>
      </c>
      <c r="G19" s="124"/>
      <c r="M19" s="43"/>
      <c r="N19" s="44"/>
      <c r="O19" s="44"/>
    </row>
    <row r="20" spans="1:15" ht="57.75" customHeight="1">
      <c r="A20" s="143" t="s">
        <v>94</v>
      </c>
      <c r="B20" s="185" t="s">
        <v>104</v>
      </c>
      <c r="C20" s="20" t="s">
        <v>27</v>
      </c>
      <c r="D20" s="124">
        <v>30</v>
      </c>
      <c r="E20" s="20"/>
      <c r="F20" s="44">
        <f t="shared" si="0"/>
        <v>0</v>
      </c>
      <c r="G20" s="124"/>
      <c r="M20" s="43"/>
      <c r="N20" s="44"/>
      <c r="O20" s="44"/>
    </row>
    <row r="21" spans="1:15" ht="73.5" customHeight="1">
      <c r="A21" s="143" t="s">
        <v>37</v>
      </c>
      <c r="B21" s="185" t="s">
        <v>100</v>
      </c>
      <c r="C21" s="20" t="s">
        <v>27</v>
      </c>
      <c r="D21" s="124">
        <v>5</v>
      </c>
      <c r="E21" s="20"/>
      <c r="F21" s="44">
        <f t="shared" si="0"/>
        <v>0</v>
      </c>
      <c r="G21" s="124"/>
      <c r="M21" s="43"/>
      <c r="N21" s="44"/>
      <c r="O21" s="44"/>
    </row>
    <row r="22" spans="1:15" ht="116.25" customHeight="1">
      <c r="A22" s="143" t="s">
        <v>90</v>
      </c>
      <c r="B22" s="187" t="s">
        <v>101</v>
      </c>
      <c r="C22" s="20" t="s">
        <v>27</v>
      </c>
      <c r="D22" s="124">
        <v>30</v>
      </c>
      <c r="E22" s="20"/>
      <c r="F22" s="44">
        <f t="shared" si="0"/>
        <v>0</v>
      </c>
      <c r="G22" s="124"/>
      <c r="M22" s="43"/>
      <c r="N22" s="44"/>
      <c r="O22" s="44"/>
    </row>
    <row r="23" spans="1:15" ht="162" customHeight="1">
      <c r="A23" s="143" t="s">
        <v>102</v>
      </c>
      <c r="B23" s="173" t="s">
        <v>95</v>
      </c>
      <c r="C23" s="20"/>
      <c r="E23" s="20"/>
      <c r="F23" s="44">
        <f t="shared" si="0"/>
        <v>0</v>
      </c>
      <c r="G23" s="124"/>
      <c r="M23" s="43"/>
      <c r="N23" s="44"/>
      <c r="O23" s="44"/>
    </row>
    <row r="24" spans="1:15" ht="15.75" customHeight="1">
      <c r="A24" s="178"/>
      <c r="B24" s="43" t="s">
        <v>46</v>
      </c>
      <c r="C24" s="44" t="s">
        <v>27</v>
      </c>
      <c r="D24" s="124">
        <v>28</v>
      </c>
      <c r="E24" s="44"/>
      <c r="F24" s="44">
        <f t="shared" si="0"/>
        <v>0</v>
      </c>
      <c r="G24" s="124"/>
      <c r="M24" s="43"/>
      <c r="N24" s="44"/>
      <c r="O24" s="44"/>
    </row>
    <row r="25" spans="1:15" ht="16.5" customHeight="1">
      <c r="A25" s="173"/>
      <c r="B25" s="43" t="s">
        <v>47</v>
      </c>
      <c r="C25" s="44" t="s">
        <v>27</v>
      </c>
      <c r="D25" s="124">
        <v>210</v>
      </c>
      <c r="E25" s="44"/>
      <c r="F25" s="44">
        <f t="shared" si="0"/>
        <v>0</v>
      </c>
      <c r="G25" s="124"/>
    </row>
    <row r="26" spans="1:15" ht="18.75" customHeight="1">
      <c r="A26" s="173"/>
      <c r="B26" s="43" t="s">
        <v>79</v>
      </c>
      <c r="C26" s="44" t="s">
        <v>32</v>
      </c>
      <c r="D26" s="124">
        <v>80</v>
      </c>
      <c r="E26" s="44"/>
      <c r="F26" s="44">
        <f t="shared" si="0"/>
        <v>0</v>
      </c>
      <c r="G26" s="124"/>
    </row>
    <row r="27" spans="1:15" ht="36" customHeight="1">
      <c r="A27" s="144" t="s">
        <v>126</v>
      </c>
      <c r="B27" s="76" t="s">
        <v>51</v>
      </c>
      <c r="C27" s="75" t="s">
        <v>32</v>
      </c>
      <c r="D27" s="124">
        <v>50</v>
      </c>
      <c r="E27" s="75"/>
      <c r="F27" s="44">
        <f t="shared" si="0"/>
        <v>0</v>
      </c>
      <c r="G27" s="124"/>
    </row>
    <row r="28" spans="1:15" ht="36" customHeight="1">
      <c r="A28" s="144" t="s">
        <v>151</v>
      </c>
      <c r="B28" s="187" t="s">
        <v>125</v>
      </c>
      <c r="C28" s="75" t="s">
        <v>27</v>
      </c>
      <c r="D28" s="124">
        <v>30</v>
      </c>
      <c r="E28" s="75"/>
      <c r="F28" s="44">
        <f t="shared" si="0"/>
        <v>0</v>
      </c>
      <c r="G28" s="124"/>
    </row>
    <row r="29" spans="1:15" ht="78" customHeight="1">
      <c r="A29" s="381" t="s">
        <v>366</v>
      </c>
      <c r="B29" s="187" t="s">
        <v>365</v>
      </c>
      <c r="C29" s="20" t="s">
        <v>25</v>
      </c>
      <c r="D29" s="124">
        <v>2</v>
      </c>
      <c r="E29" s="20"/>
      <c r="F29" s="20"/>
    </row>
    <row r="30" spans="1:15" ht="17.25" customHeight="1">
      <c r="A30" s="173"/>
      <c r="B30" s="43"/>
      <c r="C30" s="44"/>
      <c r="D30" s="44"/>
      <c r="E30" s="44"/>
      <c r="F30" s="44"/>
    </row>
    <row r="31" spans="1:15" ht="15" customHeight="1">
      <c r="A31" s="89" t="s">
        <v>62</v>
      </c>
      <c r="B31" s="89" t="s">
        <v>30</v>
      </c>
      <c r="C31" s="89"/>
      <c r="D31" s="89" t="s">
        <v>16</v>
      </c>
      <c r="E31" s="89"/>
      <c r="F31" s="89">
        <f>SUM(F5:F29)</f>
        <v>0</v>
      </c>
    </row>
    <row r="34" spans="1:6">
      <c r="A34" s="183"/>
      <c r="C34" s="183"/>
      <c r="D34" s="183"/>
      <c r="E34" s="183"/>
      <c r="F34" s="183"/>
    </row>
    <row r="38" spans="1:6" ht="16.5" customHeight="1"/>
  </sheetData>
  <mergeCells count="1">
    <mergeCell ref="A3:F3"/>
  </mergeCells>
  <pageMargins left="0.62992125984251968" right="0.19685039370078741" top="0.98425196850393704" bottom="0.23622047244094491" header="0.39370078740157483" footer="0.19685039370078741"/>
  <pageSetup paperSize="9" scale="96" orientation="portrait" r:id="rId1"/>
  <headerFooter alignWithMargins="0"/>
  <rowBreaks count="1" manualBreakCount="1">
    <brk id="1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0"/>
  <sheetViews>
    <sheetView view="pageBreakPreview" zoomScale="90" zoomScaleNormal="100" zoomScaleSheetLayoutView="90" workbookViewId="0">
      <selection activeCell="G8" sqref="G8"/>
    </sheetView>
  </sheetViews>
  <sheetFormatPr defaultColWidth="9.140625" defaultRowHeight="15.75"/>
  <cols>
    <col min="1" max="1" width="4" style="12" customWidth="1"/>
    <col min="2" max="2" width="50.7109375" style="5" customWidth="1"/>
    <col min="3" max="3" width="4.85546875" style="6" customWidth="1"/>
    <col min="4" max="4" width="9.42578125" style="116" customWidth="1"/>
    <col min="5" max="5" width="10.7109375" style="6" customWidth="1"/>
    <col min="6" max="6" width="15.140625" style="6" customWidth="1"/>
    <col min="7" max="7" width="9.140625" style="56"/>
    <col min="8" max="16384" width="9.140625" style="5"/>
  </cols>
  <sheetData>
    <row r="1" spans="1:7" ht="16.5">
      <c r="A1" s="86" t="s">
        <v>63</v>
      </c>
      <c r="B1" s="84" t="s">
        <v>31</v>
      </c>
      <c r="C1" s="91"/>
      <c r="D1" s="127"/>
      <c r="E1" s="91"/>
      <c r="F1" s="91"/>
    </row>
    <row r="2" spans="1:7" ht="8.25" customHeight="1">
      <c r="A2" s="38"/>
      <c r="B2" s="34"/>
      <c r="C2" s="59"/>
      <c r="D2" s="59"/>
      <c r="E2" s="59"/>
      <c r="F2" s="59"/>
    </row>
    <row r="3" spans="1:7" ht="260.25" customHeight="1" thickBot="1">
      <c r="A3" s="533" t="s">
        <v>145</v>
      </c>
      <c r="B3" s="534"/>
      <c r="C3" s="534"/>
      <c r="D3" s="534"/>
      <c r="E3" s="534"/>
      <c r="F3" s="534"/>
    </row>
    <row r="4" spans="1:7" ht="17.100000000000001" customHeight="1" thickBot="1">
      <c r="A4" s="243"/>
      <c r="B4" s="236" t="s">
        <v>215</v>
      </c>
      <c r="C4" s="236" t="s">
        <v>216</v>
      </c>
      <c r="D4" s="236" t="s">
        <v>217</v>
      </c>
      <c r="E4" s="237" t="s">
        <v>218</v>
      </c>
      <c r="F4" s="238" t="s">
        <v>219</v>
      </c>
    </row>
    <row r="5" spans="1:7" s="193" customFormat="1" ht="285.75" customHeight="1">
      <c r="A5" s="190" t="s">
        <v>17</v>
      </c>
      <c r="B5" s="191" t="s">
        <v>108</v>
      </c>
      <c r="C5" s="192" t="s">
        <v>27</v>
      </c>
      <c r="D5" s="192"/>
      <c r="E5" s="192"/>
      <c r="F5" s="192"/>
    </row>
    <row r="6" spans="1:7" s="193" customFormat="1" ht="17.25" customHeight="1">
      <c r="A6" s="194"/>
      <c r="B6" s="195" t="s">
        <v>178</v>
      </c>
      <c r="C6" s="192"/>
      <c r="D6" s="196">
        <v>357</v>
      </c>
      <c r="E6" s="192"/>
      <c r="F6" s="192">
        <f>D6*E6</f>
        <v>0</v>
      </c>
      <c r="G6" s="196"/>
    </row>
    <row r="7" spans="1:7" s="193" customFormat="1" ht="18" customHeight="1">
      <c r="A7" s="194"/>
      <c r="B7" s="195" t="s">
        <v>179</v>
      </c>
      <c r="C7" s="192"/>
      <c r="D7" s="196">
        <v>10</v>
      </c>
      <c r="E7" s="192"/>
      <c r="F7" s="192">
        <f t="shared" ref="F7:F8" si="0">D7*E7</f>
        <v>0</v>
      </c>
      <c r="G7" s="196"/>
    </row>
    <row r="8" spans="1:7" s="193" customFormat="1" ht="33">
      <c r="A8" s="190" t="s">
        <v>19</v>
      </c>
      <c r="B8" s="195" t="s">
        <v>7</v>
      </c>
      <c r="C8" s="192" t="s">
        <v>27</v>
      </c>
      <c r="D8" s="196">
        <v>415.59</v>
      </c>
      <c r="E8" s="192"/>
      <c r="F8" s="192">
        <f t="shared" si="0"/>
        <v>0</v>
      </c>
      <c r="G8" s="192"/>
    </row>
    <row r="9" spans="1:7" ht="16.5">
      <c r="A9" s="35"/>
      <c r="B9" s="19"/>
      <c r="C9" s="25"/>
      <c r="D9" s="78"/>
      <c r="E9" s="25"/>
      <c r="F9" s="25"/>
    </row>
    <row r="10" spans="1:7" ht="16.5">
      <c r="A10" s="84" t="s">
        <v>63</v>
      </c>
      <c r="B10" s="84" t="s">
        <v>31</v>
      </c>
      <c r="C10" s="84"/>
      <c r="D10" s="84" t="s">
        <v>16</v>
      </c>
      <c r="E10" s="84"/>
      <c r="F10" s="85">
        <f>SUM(F6:F9)</f>
        <v>0</v>
      </c>
    </row>
    <row r="11" spans="1:7" ht="16.5">
      <c r="B11" s="19"/>
    </row>
    <row r="12" spans="1:7">
      <c r="B12" s="56"/>
    </row>
    <row r="13" spans="1:7">
      <c r="B13" s="56"/>
    </row>
    <row r="14" spans="1:7">
      <c r="B14" s="56"/>
    </row>
    <row r="15" spans="1:7">
      <c r="B15" s="56"/>
    </row>
    <row r="16" spans="1:7">
      <c r="B16" s="56"/>
    </row>
    <row r="17" spans="2:2">
      <c r="B17" s="56"/>
    </row>
    <row r="18" spans="2:2">
      <c r="B18" s="56"/>
    </row>
    <row r="19" spans="2:2">
      <c r="B19" s="56"/>
    </row>
    <row r="20" spans="2:2">
      <c r="B20" s="56"/>
    </row>
    <row r="21" spans="2:2">
      <c r="B21" s="56"/>
    </row>
    <row r="22" spans="2:2">
      <c r="B22" s="56"/>
    </row>
    <row r="23" spans="2:2">
      <c r="B23" s="56"/>
    </row>
    <row r="24" spans="2:2">
      <c r="B24" s="56"/>
    </row>
    <row r="25" spans="2:2">
      <c r="B25" s="56"/>
    </row>
    <row r="26" spans="2:2">
      <c r="B26" s="56"/>
    </row>
    <row r="27" spans="2:2">
      <c r="B27" s="56"/>
    </row>
    <row r="28" spans="2:2">
      <c r="B28" s="56"/>
    </row>
    <row r="29" spans="2:2">
      <c r="B29" s="56"/>
    </row>
    <row r="30" spans="2:2">
      <c r="B30" s="56"/>
    </row>
    <row r="31" spans="2:2">
      <c r="B31" s="56"/>
    </row>
    <row r="32" spans="2:2">
      <c r="B32" s="56"/>
    </row>
    <row r="33" spans="2:2">
      <c r="B33" s="56"/>
    </row>
    <row r="34" spans="2:2">
      <c r="B34" s="56"/>
    </row>
    <row r="35" spans="2:2">
      <c r="B35" s="56"/>
    </row>
    <row r="36" spans="2:2">
      <c r="B36" s="56"/>
    </row>
    <row r="37" spans="2:2">
      <c r="B37" s="56"/>
    </row>
    <row r="38" spans="2:2">
      <c r="B38" s="56"/>
    </row>
    <row r="39" spans="2:2">
      <c r="B39" s="56"/>
    </row>
    <row r="40" spans="2:2">
      <c r="B40" s="56"/>
    </row>
    <row r="41" spans="2:2">
      <c r="B41" s="56"/>
    </row>
    <row r="42" spans="2:2">
      <c r="B42" s="56"/>
    </row>
    <row r="43" spans="2:2">
      <c r="B43" s="56"/>
    </row>
    <row r="44" spans="2:2">
      <c r="B44" s="56"/>
    </row>
    <row r="45" spans="2:2">
      <c r="B45" s="56"/>
    </row>
    <row r="46" spans="2:2">
      <c r="B46" s="56"/>
    </row>
    <row r="47" spans="2:2">
      <c r="B47" s="56"/>
    </row>
    <row r="48" spans="2:2">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sheetData>
  <mergeCells count="1">
    <mergeCell ref="A3:F3"/>
  </mergeCells>
  <phoneticPr fontId="0" type="noConversion"/>
  <pageMargins left="0.62992125984251968" right="0.19685039370078741" top="0.98425196850393704" bottom="0.23622047244094491" header="0.39370078740157483" footer="0.19685039370078741"/>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21"/>
  <sheetViews>
    <sheetView view="pageBreakPreview" topLeftCell="A11" zoomScale="110" zoomScaleNormal="100" zoomScaleSheetLayoutView="110" workbookViewId="0">
      <selection activeCell="G11" sqref="G11"/>
    </sheetView>
  </sheetViews>
  <sheetFormatPr defaultColWidth="9.140625" defaultRowHeight="15.75"/>
  <cols>
    <col min="1" max="1" width="4" style="12" customWidth="1"/>
    <col min="2" max="2" width="51.28515625" style="5" customWidth="1"/>
    <col min="3" max="3" width="8.5703125" style="6" customWidth="1"/>
    <col min="4" max="4" width="9" style="116" customWidth="1"/>
    <col min="5" max="5" width="11.7109375" style="6" customWidth="1"/>
    <col min="6" max="6" width="14.5703125" style="6" customWidth="1"/>
    <col min="7" max="7" width="9.140625" style="56"/>
    <col min="8" max="16384" width="9.140625" style="5"/>
  </cols>
  <sheetData>
    <row r="1" spans="1:8" ht="16.5">
      <c r="A1" s="86" t="s">
        <v>64</v>
      </c>
      <c r="B1" s="84" t="s">
        <v>88</v>
      </c>
      <c r="C1" s="87"/>
      <c r="D1" s="88"/>
      <c r="E1" s="87"/>
      <c r="F1" s="87"/>
    </row>
    <row r="2" spans="1:8" ht="16.5">
      <c r="A2" s="38"/>
      <c r="B2" s="34"/>
      <c r="C2" s="25"/>
      <c r="D2" s="25"/>
      <c r="E2" s="25"/>
      <c r="F2" s="25"/>
    </row>
    <row r="3" spans="1:8" ht="255" customHeight="1">
      <c r="A3" s="524" t="s">
        <v>80</v>
      </c>
      <c r="B3" s="530"/>
      <c r="C3" s="530"/>
      <c r="D3" s="530"/>
      <c r="E3" s="530"/>
      <c r="F3" s="530"/>
    </row>
    <row r="4" spans="1:8" ht="180.75" customHeight="1">
      <c r="A4" s="524" t="s">
        <v>81</v>
      </c>
      <c r="B4" s="535"/>
      <c r="C4" s="530"/>
      <c r="D4" s="530"/>
      <c r="E4" s="530"/>
      <c r="F4" s="530"/>
    </row>
    <row r="5" spans="1:8" ht="225" customHeight="1" thickBot="1">
      <c r="A5" s="524" t="s">
        <v>82</v>
      </c>
      <c r="B5" s="535"/>
      <c r="C5" s="530"/>
      <c r="D5" s="530"/>
      <c r="E5" s="530"/>
      <c r="F5" s="530"/>
    </row>
    <row r="6" spans="1:8" s="4" customFormat="1" ht="18" customHeight="1" thickBot="1">
      <c r="A6" s="244"/>
      <c r="B6" s="236" t="s">
        <v>215</v>
      </c>
      <c r="C6" s="236" t="s">
        <v>216</v>
      </c>
      <c r="D6" s="236" t="s">
        <v>217</v>
      </c>
      <c r="E6" s="237" t="s">
        <v>218</v>
      </c>
      <c r="F6" s="238" t="s">
        <v>219</v>
      </c>
      <c r="G6" s="56"/>
    </row>
    <row r="7" spans="1:8" s="4" customFormat="1" ht="309.75" customHeight="1">
      <c r="A7" s="145" t="s">
        <v>17</v>
      </c>
      <c r="B7" s="118" t="s">
        <v>180</v>
      </c>
      <c r="C7" s="20" t="s">
        <v>27</v>
      </c>
      <c r="D7" s="20"/>
      <c r="E7" s="20"/>
      <c r="G7" s="56"/>
      <c r="H7" s="20"/>
    </row>
    <row r="8" spans="1:8" s="4" customFormat="1" ht="17.100000000000001" customHeight="1">
      <c r="A8" s="121"/>
      <c r="B8" s="119" t="s">
        <v>93</v>
      </c>
      <c r="C8" s="20"/>
      <c r="D8" s="20">
        <v>34</v>
      </c>
      <c r="E8" s="20"/>
      <c r="F8" s="4">
        <f>D8*E8</f>
        <v>0</v>
      </c>
      <c r="G8" s="20"/>
      <c r="H8" s="20"/>
    </row>
    <row r="9" spans="1:8" s="4" customFormat="1" ht="17.100000000000001" customHeight="1">
      <c r="A9" s="121"/>
      <c r="B9" s="119" t="s">
        <v>96</v>
      </c>
      <c r="C9" s="20"/>
      <c r="D9" s="20">
        <v>30</v>
      </c>
      <c r="E9" s="20"/>
      <c r="F9" s="4">
        <f t="shared" ref="F9:F13" si="0">D9*E9</f>
        <v>0</v>
      </c>
      <c r="G9" s="20"/>
      <c r="H9" s="20"/>
    </row>
    <row r="10" spans="1:8" s="4" customFormat="1" ht="299.25" customHeight="1">
      <c r="A10" s="222" t="s">
        <v>18</v>
      </c>
      <c r="B10" s="118" t="s">
        <v>182</v>
      </c>
      <c r="C10" s="20" t="s">
        <v>27</v>
      </c>
      <c r="D10" s="20"/>
      <c r="E10" s="20"/>
      <c r="F10" s="4">
        <f t="shared" si="0"/>
        <v>0</v>
      </c>
      <c r="G10" s="20"/>
      <c r="H10" s="20"/>
    </row>
    <row r="11" spans="1:8" s="4" customFormat="1" ht="324.75" customHeight="1">
      <c r="A11" s="145" t="s">
        <v>19</v>
      </c>
      <c r="B11" s="118" t="s">
        <v>181</v>
      </c>
      <c r="C11" s="20" t="s">
        <v>27</v>
      </c>
      <c r="D11" s="20">
        <v>20</v>
      </c>
      <c r="E11" s="20"/>
      <c r="F11" s="4">
        <f t="shared" si="0"/>
        <v>0</v>
      </c>
      <c r="G11" s="20"/>
      <c r="H11" s="20"/>
    </row>
    <row r="12" spans="1:8" s="4" customFormat="1" ht="198.75" customHeight="1">
      <c r="A12" s="145" t="s">
        <v>20</v>
      </c>
      <c r="B12" s="118" t="s">
        <v>208</v>
      </c>
      <c r="C12" s="20" t="s">
        <v>27</v>
      </c>
      <c r="D12" s="20">
        <v>45</v>
      </c>
      <c r="E12" s="20"/>
      <c r="F12" s="4">
        <f t="shared" si="0"/>
        <v>0</v>
      </c>
      <c r="G12" s="20"/>
      <c r="H12" s="20"/>
    </row>
    <row r="13" spans="1:8" s="4" customFormat="1" ht="170.25" customHeight="1">
      <c r="A13" s="146" t="s">
        <v>21</v>
      </c>
      <c r="B13" s="120" t="s">
        <v>91</v>
      </c>
      <c r="C13" s="20" t="s">
        <v>25</v>
      </c>
      <c r="D13" s="140">
        <v>6</v>
      </c>
      <c r="E13" s="25"/>
      <c r="F13" s="4">
        <f t="shared" si="0"/>
        <v>0</v>
      </c>
      <c r="G13" s="25"/>
      <c r="H13" s="20"/>
    </row>
    <row r="14" spans="1:8" ht="15" customHeight="1">
      <c r="A14" s="57"/>
      <c r="B14" s="58"/>
      <c r="C14" s="25"/>
      <c r="D14" s="25"/>
      <c r="E14" s="25"/>
      <c r="F14" s="25"/>
    </row>
    <row r="15" spans="1:8" ht="16.5" customHeight="1">
      <c r="A15" s="84" t="s">
        <v>64</v>
      </c>
      <c r="B15" s="84" t="s">
        <v>88</v>
      </c>
      <c r="C15" s="84"/>
      <c r="D15" s="84" t="s">
        <v>16</v>
      </c>
      <c r="E15" s="84"/>
      <c r="F15" s="85">
        <f>SUM(F7:F14)</f>
        <v>0</v>
      </c>
    </row>
    <row r="16" spans="1:8" ht="16.5">
      <c r="A16" s="44"/>
      <c r="B16" s="46"/>
      <c r="C16" s="44"/>
      <c r="D16" s="45"/>
      <c r="E16" s="44"/>
      <c r="F16" s="44"/>
    </row>
    <row r="17" spans="2:14">
      <c r="B17" s="56"/>
      <c r="M17" s="27"/>
      <c r="N17" s="27"/>
    </row>
    <row r="18" spans="2:14">
      <c r="B18" s="56"/>
      <c r="N18" s="27"/>
    </row>
    <row r="19" spans="2:14">
      <c r="N19" s="27"/>
    </row>
    <row r="20" spans="2:14" ht="72.75" customHeight="1">
      <c r="M20" s="26"/>
      <c r="N20" s="27"/>
    </row>
    <row r="21" spans="2:14" ht="99.75" customHeight="1">
      <c r="N21" s="137"/>
    </row>
  </sheetData>
  <mergeCells count="3">
    <mergeCell ref="A3:F3"/>
    <mergeCell ref="A4:F4"/>
    <mergeCell ref="A5:F5"/>
  </mergeCells>
  <pageMargins left="0.62992125984251968" right="0.19685039370078741" top="0.98425196850393704" bottom="0.23622047244094491" header="0.39370078740157483" footer="0.19685039370078741"/>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5"/>
  <sheetViews>
    <sheetView view="pageBreakPreview" topLeftCell="A8" zoomScaleNormal="100" zoomScaleSheetLayoutView="100" workbookViewId="0">
      <selection activeCell="F15" sqref="F15"/>
    </sheetView>
  </sheetViews>
  <sheetFormatPr defaultColWidth="9.140625" defaultRowHeight="15.75"/>
  <cols>
    <col min="1" max="1" width="4.28515625" style="12" customWidth="1"/>
    <col min="2" max="2" width="50.7109375" style="5" customWidth="1"/>
    <col min="3" max="3" width="5.7109375" style="6" customWidth="1"/>
    <col min="4" max="4" width="9.42578125" style="6" customWidth="1"/>
    <col min="5" max="5" width="8.42578125" style="6" customWidth="1"/>
    <col min="6" max="6" width="13.28515625" style="6" customWidth="1"/>
    <col min="7" max="7" width="9.140625" style="56"/>
    <col min="8" max="16384" width="9.140625" style="5"/>
  </cols>
  <sheetData>
    <row r="1" spans="1:7" ht="16.5">
      <c r="A1" s="86" t="s">
        <v>65</v>
      </c>
      <c r="B1" s="84" t="s">
        <v>15</v>
      </c>
      <c r="C1" s="87"/>
      <c r="D1" s="87"/>
      <c r="E1" s="87"/>
      <c r="F1" s="87"/>
    </row>
    <row r="2" spans="1:7" ht="16.5">
      <c r="A2" s="23"/>
      <c r="B2" s="22"/>
      <c r="C2" s="20"/>
      <c r="D2" s="20"/>
      <c r="E2" s="20"/>
      <c r="F2" s="20"/>
    </row>
    <row r="3" spans="1:7" ht="399" customHeight="1" thickBot="1">
      <c r="A3" s="524" t="s">
        <v>1</v>
      </c>
      <c r="B3" s="530"/>
      <c r="C3" s="530"/>
      <c r="D3" s="530"/>
      <c r="E3" s="530"/>
      <c r="F3" s="530"/>
    </row>
    <row r="4" spans="1:7" ht="17.25" thickBot="1">
      <c r="A4" s="245"/>
      <c r="B4" s="236" t="s">
        <v>215</v>
      </c>
      <c r="C4" s="236" t="s">
        <v>216</v>
      </c>
      <c r="D4" s="236" t="s">
        <v>217</v>
      </c>
      <c r="E4" s="237" t="s">
        <v>218</v>
      </c>
      <c r="F4" s="238" t="s">
        <v>219</v>
      </c>
    </row>
    <row r="5" spans="1:7" s="4" customFormat="1" ht="87.75" customHeight="1">
      <c r="A5" s="146" t="s">
        <v>17</v>
      </c>
      <c r="B5" s="32" t="s">
        <v>150</v>
      </c>
      <c r="C5" s="20" t="s">
        <v>11</v>
      </c>
      <c r="D5" s="78">
        <v>17</v>
      </c>
      <c r="E5" s="20"/>
      <c r="F5" s="20">
        <f>D5*E5</f>
        <v>0</v>
      </c>
      <c r="G5" s="20"/>
    </row>
    <row r="6" spans="1:7" s="4" customFormat="1" ht="129.75" customHeight="1">
      <c r="A6" s="146" t="s">
        <v>18</v>
      </c>
      <c r="B6" s="32" t="s">
        <v>367</v>
      </c>
      <c r="C6" s="20" t="s">
        <v>11</v>
      </c>
      <c r="D6" s="78">
        <v>39</v>
      </c>
      <c r="E6" s="20"/>
      <c r="F6" s="20">
        <f t="shared" ref="F6:F10" si="0">D6*E6</f>
        <v>0</v>
      </c>
      <c r="G6" s="20"/>
    </row>
    <row r="7" spans="1:7" s="4" customFormat="1" ht="114" customHeight="1">
      <c r="A7" s="146" t="s">
        <v>19</v>
      </c>
      <c r="B7" s="157" t="s">
        <v>201</v>
      </c>
      <c r="C7" s="20" t="s">
        <v>11</v>
      </c>
      <c r="D7" s="78">
        <v>39</v>
      </c>
      <c r="E7" s="20"/>
      <c r="F7" s="20">
        <f t="shared" si="0"/>
        <v>0</v>
      </c>
      <c r="G7" s="20"/>
    </row>
    <row r="8" spans="1:7" s="4" customFormat="1" ht="96" customHeight="1">
      <c r="A8" s="146" t="s">
        <v>20</v>
      </c>
      <c r="B8" s="157" t="s">
        <v>202</v>
      </c>
      <c r="C8" s="20"/>
      <c r="D8" s="78">
        <v>21</v>
      </c>
      <c r="E8" s="20"/>
      <c r="F8" s="20">
        <f t="shared" si="0"/>
        <v>0</v>
      </c>
      <c r="G8" s="20"/>
    </row>
    <row r="9" spans="1:7" s="4" customFormat="1" ht="94.5" customHeight="1">
      <c r="A9" s="146" t="s">
        <v>21</v>
      </c>
      <c r="B9" s="32" t="s">
        <v>183</v>
      </c>
      <c r="C9" s="20" t="s">
        <v>11</v>
      </c>
      <c r="D9" s="78">
        <v>2</v>
      </c>
      <c r="E9" s="20"/>
      <c r="F9" s="20">
        <f t="shared" si="0"/>
        <v>0</v>
      </c>
      <c r="G9" s="74"/>
    </row>
    <row r="10" spans="1:7" s="4" customFormat="1" ht="103.5" customHeight="1">
      <c r="A10" s="146" t="s">
        <v>22</v>
      </c>
      <c r="B10" s="32" t="s">
        <v>203</v>
      </c>
      <c r="C10" s="20" t="s">
        <v>11</v>
      </c>
      <c r="D10" s="78">
        <v>50</v>
      </c>
      <c r="E10" s="20"/>
      <c r="F10" s="20">
        <f t="shared" si="0"/>
        <v>0</v>
      </c>
      <c r="G10" s="74"/>
    </row>
    <row r="11" spans="1:7" ht="66.75" customHeight="1">
      <c r="A11" s="146" t="s">
        <v>23</v>
      </c>
      <c r="B11" s="382" t="s">
        <v>368</v>
      </c>
      <c r="C11" s="20" t="s">
        <v>231</v>
      </c>
      <c r="D11" s="78">
        <v>6</v>
      </c>
      <c r="E11" s="20"/>
      <c r="F11" s="20"/>
    </row>
    <row r="12" spans="1:7" ht="92.25" customHeight="1">
      <c r="A12" s="146" t="s">
        <v>24</v>
      </c>
      <c r="B12" s="382" t="s">
        <v>369</v>
      </c>
      <c r="C12" s="20" t="s">
        <v>231</v>
      </c>
      <c r="D12" s="383">
        <v>6</v>
      </c>
      <c r="E12" s="20"/>
      <c r="F12" s="20"/>
    </row>
    <row r="13" spans="1:7" ht="16.5">
      <c r="A13" s="39"/>
      <c r="B13" s="382"/>
      <c r="C13" s="20"/>
      <c r="D13" s="383"/>
      <c r="E13" s="20"/>
      <c r="F13" s="20"/>
    </row>
    <row r="14" spans="1:7" ht="16.5">
      <c r="A14" s="84" t="s">
        <v>65</v>
      </c>
      <c r="B14" s="84" t="s">
        <v>15</v>
      </c>
      <c r="C14" s="84"/>
      <c r="D14" s="84" t="s">
        <v>16</v>
      </c>
      <c r="E14" s="84"/>
      <c r="F14" s="85">
        <f>SUM(F5:F12)</f>
        <v>0</v>
      </c>
    </row>
    <row r="15" spans="1:7">
      <c r="B15" s="56"/>
    </row>
    <row r="16" spans="1:7">
      <c r="B16" s="17"/>
      <c r="C16" s="18"/>
      <c r="D16" s="18"/>
      <c r="E16" s="18"/>
      <c r="F16" s="18"/>
    </row>
    <row r="17" spans="2:6" ht="16.5">
      <c r="B17" s="32"/>
      <c r="C17" s="18"/>
      <c r="D17" s="18"/>
      <c r="E17" s="18"/>
      <c r="F17" s="18"/>
    </row>
    <row r="18" spans="2:6">
      <c r="B18" s="17"/>
      <c r="C18" s="18"/>
      <c r="D18" s="18"/>
      <c r="E18" s="18"/>
      <c r="F18" s="18"/>
    </row>
    <row r="19" spans="2:6">
      <c r="B19" s="56"/>
    </row>
    <row r="20" spans="2:6">
      <c r="B20" s="56"/>
    </row>
    <row r="21" spans="2:6">
      <c r="B21" s="56"/>
    </row>
    <row r="22" spans="2:6">
      <c r="B22" s="56"/>
    </row>
    <row r="23" spans="2:6">
      <c r="B23" s="56"/>
    </row>
    <row r="24" spans="2:6">
      <c r="B24" s="56"/>
    </row>
    <row r="25" spans="2:6">
      <c r="B25" s="56"/>
    </row>
    <row r="26" spans="2:6">
      <c r="B26" s="56"/>
    </row>
    <row r="27" spans="2:6">
      <c r="B27" s="56"/>
    </row>
    <row r="28" spans="2:6">
      <c r="B28" s="56"/>
    </row>
    <row r="29" spans="2:6">
      <c r="B29" s="56"/>
    </row>
    <row r="30" spans="2:6">
      <c r="B30" s="56"/>
    </row>
    <row r="31" spans="2:6">
      <c r="B31" s="56"/>
    </row>
    <row r="32" spans="2:6">
      <c r="B32" s="56"/>
    </row>
    <row r="33" spans="2:2">
      <c r="B33" s="56"/>
    </row>
    <row r="34" spans="2:2">
      <c r="B34" s="56"/>
    </row>
    <row r="35" spans="2:2">
      <c r="B35" s="56"/>
    </row>
    <row r="36" spans="2:2">
      <c r="B36" s="56"/>
    </row>
    <row r="37" spans="2:2">
      <c r="B37" s="56"/>
    </row>
    <row r="38" spans="2:2">
      <c r="B38" s="56"/>
    </row>
    <row r="39" spans="2:2">
      <c r="B39" s="56"/>
    </row>
    <row r="40" spans="2:2">
      <c r="B40" s="56"/>
    </row>
    <row r="41" spans="2:2">
      <c r="B41" s="56"/>
    </row>
    <row r="42" spans="2:2">
      <c r="B42" s="56"/>
    </row>
    <row r="43" spans="2:2">
      <c r="B43" s="56"/>
    </row>
    <row r="44" spans="2:2">
      <c r="B44" s="56"/>
    </row>
    <row r="45" spans="2:2">
      <c r="B45" s="56"/>
    </row>
    <row r="46" spans="2:2">
      <c r="B46" s="56"/>
    </row>
    <row r="47" spans="2:2">
      <c r="B47" s="56"/>
    </row>
    <row r="48" spans="2:2">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row r="59" spans="2:2">
      <c r="B59" s="56"/>
    </row>
    <row r="60" spans="2:2">
      <c r="B60" s="56"/>
    </row>
    <row r="61" spans="2:2">
      <c r="B61" s="56"/>
    </row>
    <row r="62" spans="2:2">
      <c r="B62" s="56"/>
    </row>
    <row r="63" spans="2:2">
      <c r="B63" s="56"/>
    </row>
    <row r="64" spans="2:2">
      <c r="B64" s="56"/>
    </row>
    <row r="65" spans="2:2">
      <c r="B65" s="56"/>
    </row>
  </sheetData>
  <mergeCells count="1">
    <mergeCell ref="A3:F3"/>
  </mergeCells>
  <phoneticPr fontId="0" type="noConversion"/>
  <pageMargins left="0.62992125984251968" right="0.19685039370078741" top="0.98425196850393704" bottom="0.23622047244094491" header="0.39370078740157483" footer="0.1968503937007874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F58"/>
  <sheetViews>
    <sheetView view="pageBreakPreview" topLeftCell="A5" zoomScaleNormal="100" zoomScaleSheetLayoutView="100" workbookViewId="0">
      <selection activeCell="D15" sqref="D15"/>
    </sheetView>
  </sheetViews>
  <sheetFormatPr defaultColWidth="9.140625" defaultRowHeight="15.75"/>
  <cols>
    <col min="1" max="1" width="4" style="12" customWidth="1"/>
    <col min="2" max="2" width="50.7109375" style="5" customWidth="1"/>
    <col min="3" max="3" width="8" style="6" customWidth="1"/>
    <col min="4" max="4" width="9.42578125" style="116" customWidth="1"/>
    <col min="5" max="5" width="10.7109375" style="6" customWidth="1"/>
    <col min="6" max="6" width="13.85546875" style="78" customWidth="1"/>
    <col min="7" max="16384" width="9.140625" style="5"/>
  </cols>
  <sheetData>
    <row r="1" spans="1:6" ht="15.75" customHeight="1">
      <c r="A1" s="86" t="s">
        <v>66</v>
      </c>
      <c r="B1" s="84" t="s">
        <v>43</v>
      </c>
      <c r="C1" s="88"/>
      <c r="D1" s="88"/>
      <c r="E1" s="88"/>
      <c r="F1" s="87"/>
    </row>
    <row r="2" spans="1:6" ht="16.5">
      <c r="A2" s="38"/>
      <c r="B2" s="34"/>
      <c r="C2" s="25"/>
      <c r="D2" s="25"/>
      <c r="E2" s="25"/>
      <c r="F2" s="20"/>
    </row>
    <row r="3" spans="1:6" ht="282.75" customHeight="1">
      <c r="A3" s="524" t="s">
        <v>50</v>
      </c>
      <c r="B3" s="530"/>
      <c r="C3" s="530"/>
      <c r="D3" s="530"/>
      <c r="E3" s="530"/>
      <c r="F3" s="530"/>
    </row>
    <row r="4" spans="1:6" ht="18" customHeight="1">
      <c r="A4" s="536"/>
      <c r="B4" s="535"/>
      <c r="C4" s="535"/>
      <c r="D4" s="535"/>
      <c r="E4" s="535"/>
      <c r="F4" s="535"/>
    </row>
    <row r="5" spans="1:6" ht="187.5" customHeight="1" thickBot="1">
      <c r="A5" s="35"/>
      <c r="B5" s="32" t="s">
        <v>76</v>
      </c>
      <c r="C5" s="25"/>
      <c r="D5" s="25"/>
      <c r="E5" s="25"/>
      <c r="F5" s="20"/>
    </row>
    <row r="6" spans="1:6" ht="17.25" customHeight="1" thickBot="1">
      <c r="A6" s="245"/>
      <c r="B6" s="236" t="s">
        <v>215</v>
      </c>
      <c r="C6" s="236" t="s">
        <v>216</v>
      </c>
      <c r="D6" s="236" t="s">
        <v>217</v>
      </c>
      <c r="E6" s="237" t="s">
        <v>218</v>
      </c>
      <c r="F6" s="250" t="s">
        <v>219</v>
      </c>
    </row>
    <row r="7" spans="1:6" ht="51" customHeight="1">
      <c r="A7" s="146" t="s">
        <v>17</v>
      </c>
      <c r="B7" s="32" t="s">
        <v>74</v>
      </c>
      <c r="C7" s="20" t="s">
        <v>25</v>
      </c>
      <c r="D7" s="25"/>
      <c r="E7" s="25"/>
      <c r="F7" s="20"/>
    </row>
    <row r="8" spans="1:6" ht="17.100000000000001" customHeight="1">
      <c r="A8" s="37"/>
      <c r="B8" s="32" t="s">
        <v>186</v>
      </c>
      <c r="C8" s="20"/>
      <c r="D8" s="20">
        <v>5</v>
      </c>
      <c r="E8" s="25"/>
      <c r="F8" s="20">
        <f>D8*E8</f>
        <v>0</v>
      </c>
    </row>
    <row r="9" spans="1:6" ht="17.100000000000001" customHeight="1">
      <c r="A9" s="37"/>
      <c r="B9" s="32" t="s">
        <v>185</v>
      </c>
      <c r="C9" s="20"/>
      <c r="D9" s="20">
        <v>2</v>
      </c>
      <c r="E9" s="25"/>
      <c r="F9" s="20">
        <f t="shared" ref="F9:F18" si="0">D9*E9</f>
        <v>0</v>
      </c>
    </row>
    <row r="10" spans="1:6" ht="17.100000000000001" customHeight="1">
      <c r="A10" s="37"/>
      <c r="B10" s="32" t="s">
        <v>187</v>
      </c>
      <c r="C10" s="20"/>
      <c r="D10" s="20">
        <v>1</v>
      </c>
      <c r="E10" s="25"/>
      <c r="F10" s="20">
        <f t="shared" si="0"/>
        <v>0</v>
      </c>
    </row>
    <row r="11" spans="1:6" ht="17.100000000000001" customHeight="1">
      <c r="A11" s="37"/>
      <c r="B11" s="32" t="s">
        <v>194</v>
      </c>
      <c r="C11" s="20"/>
      <c r="D11" s="20">
        <v>1</v>
      </c>
      <c r="E11" s="25"/>
      <c r="F11" s="20">
        <f t="shared" si="0"/>
        <v>0</v>
      </c>
    </row>
    <row r="12" spans="1:6" ht="17.100000000000001" customHeight="1">
      <c r="A12" s="37"/>
      <c r="B12" s="32" t="s">
        <v>188</v>
      </c>
      <c r="C12" s="20"/>
      <c r="D12" s="20">
        <v>1</v>
      </c>
      <c r="E12" s="25"/>
      <c r="F12" s="20">
        <f t="shared" si="0"/>
        <v>0</v>
      </c>
    </row>
    <row r="13" spans="1:6" ht="17.100000000000001" customHeight="1">
      <c r="A13" s="37"/>
      <c r="B13" s="32" t="s">
        <v>189</v>
      </c>
      <c r="C13" s="20"/>
      <c r="D13" s="20">
        <v>1</v>
      </c>
      <c r="E13" s="25"/>
      <c r="F13" s="20">
        <f t="shared" si="0"/>
        <v>0</v>
      </c>
    </row>
    <row r="14" spans="1:6" ht="17.100000000000001" customHeight="1">
      <c r="A14" s="37"/>
      <c r="B14" s="32" t="s">
        <v>190</v>
      </c>
      <c r="C14" s="20"/>
      <c r="D14" s="20">
        <v>1</v>
      </c>
      <c r="E14" s="25"/>
      <c r="F14" s="20">
        <f t="shared" si="0"/>
        <v>0</v>
      </c>
    </row>
    <row r="15" spans="1:6" ht="45" customHeight="1">
      <c r="A15" s="148" t="s">
        <v>18</v>
      </c>
      <c r="B15" s="32" t="s">
        <v>146</v>
      </c>
      <c r="C15" s="20"/>
      <c r="D15" s="20"/>
      <c r="E15" s="25"/>
      <c r="F15" s="20">
        <f t="shared" si="0"/>
        <v>0</v>
      </c>
    </row>
    <row r="16" spans="1:6" ht="17.100000000000001" customHeight="1">
      <c r="A16" s="149"/>
      <c r="B16" s="32" t="s">
        <v>191</v>
      </c>
      <c r="C16" s="20" t="s">
        <v>25</v>
      </c>
      <c r="D16" s="20">
        <v>1</v>
      </c>
      <c r="E16" s="25"/>
      <c r="F16" s="20">
        <f t="shared" si="0"/>
        <v>0</v>
      </c>
    </row>
    <row r="17" spans="1:6" ht="17.100000000000001" customHeight="1">
      <c r="A17" s="149"/>
      <c r="B17" s="32" t="s">
        <v>192</v>
      </c>
      <c r="C17" s="20"/>
      <c r="D17" s="20">
        <v>1</v>
      </c>
      <c r="E17" s="25"/>
      <c r="F17" s="20">
        <f t="shared" si="0"/>
        <v>0</v>
      </c>
    </row>
    <row r="18" spans="1:6" ht="17.100000000000001" customHeight="1">
      <c r="A18" s="149"/>
      <c r="B18" s="32" t="s">
        <v>193</v>
      </c>
      <c r="C18" s="20"/>
      <c r="D18" s="20">
        <v>2</v>
      </c>
      <c r="E18" s="25"/>
      <c r="F18" s="20">
        <f t="shared" si="0"/>
        <v>0</v>
      </c>
    </row>
    <row r="19" spans="1:6" ht="21" customHeight="1">
      <c r="A19" s="92" t="s">
        <v>66</v>
      </c>
      <c r="B19" s="84" t="s">
        <v>43</v>
      </c>
      <c r="C19" s="85"/>
      <c r="D19" s="92" t="s">
        <v>16</v>
      </c>
      <c r="E19" s="87"/>
      <c r="F19" s="85">
        <f>SUM(F8:F18)</f>
        <v>0</v>
      </c>
    </row>
    <row r="20" spans="1:6" ht="16.5">
      <c r="B20" s="35"/>
    </row>
    <row r="21" spans="1:6" ht="16.5">
      <c r="B21" s="34"/>
    </row>
    <row r="22" spans="1:6">
      <c r="B22" s="56"/>
    </row>
    <row r="23" spans="1:6">
      <c r="B23" s="56"/>
    </row>
    <row r="24" spans="1:6">
      <c r="B24" s="56"/>
    </row>
    <row r="25" spans="1:6">
      <c r="B25" s="56"/>
    </row>
    <row r="26" spans="1:6">
      <c r="B26" s="56"/>
    </row>
    <row r="27" spans="1:6">
      <c r="B27" s="56"/>
    </row>
    <row r="28" spans="1:6">
      <c r="B28" s="56"/>
    </row>
    <row r="29" spans="1:6">
      <c r="B29" s="56"/>
    </row>
    <row r="30" spans="1:6">
      <c r="B30" s="56"/>
    </row>
    <row r="31" spans="1:6">
      <c r="B31" s="56"/>
    </row>
    <row r="32" spans="1:6">
      <c r="B32" s="56"/>
    </row>
    <row r="33" spans="2:2">
      <c r="B33" s="56"/>
    </row>
    <row r="34" spans="2:2">
      <c r="B34" s="56"/>
    </row>
    <row r="35" spans="2:2">
      <c r="B35" s="56"/>
    </row>
    <row r="36" spans="2:2">
      <c r="B36" s="56"/>
    </row>
    <row r="37" spans="2:2">
      <c r="B37" s="56"/>
    </row>
    <row r="38" spans="2:2">
      <c r="B38" s="56"/>
    </row>
    <row r="39" spans="2:2">
      <c r="B39" s="56"/>
    </row>
    <row r="40" spans="2:2">
      <c r="B40" s="56"/>
    </row>
    <row r="41" spans="2:2">
      <c r="B41" s="56"/>
    </row>
    <row r="42" spans="2:2">
      <c r="B42" s="56"/>
    </row>
    <row r="43" spans="2:2">
      <c r="B43" s="56"/>
    </row>
    <row r="44" spans="2:2">
      <c r="B44" s="56"/>
    </row>
    <row r="45" spans="2:2">
      <c r="B45" s="56"/>
    </row>
    <row r="46" spans="2:2">
      <c r="B46" s="56"/>
    </row>
    <row r="47" spans="2:2">
      <c r="B47" s="56"/>
    </row>
    <row r="48" spans="2:2">
      <c r="B48" s="56"/>
    </row>
    <row r="49" spans="2:2">
      <c r="B49" s="56"/>
    </row>
    <row r="50" spans="2:2">
      <c r="B50" s="56"/>
    </row>
    <row r="51" spans="2:2">
      <c r="B51" s="56"/>
    </row>
    <row r="52" spans="2:2">
      <c r="B52" s="56"/>
    </row>
    <row r="53" spans="2:2">
      <c r="B53" s="56"/>
    </row>
    <row r="54" spans="2:2">
      <c r="B54" s="56"/>
    </row>
    <row r="55" spans="2:2">
      <c r="B55" s="56"/>
    </row>
    <row r="56" spans="2:2">
      <c r="B56" s="56"/>
    </row>
    <row r="57" spans="2:2">
      <c r="B57" s="56"/>
    </row>
    <row r="58" spans="2:2">
      <c r="B58" s="56"/>
    </row>
  </sheetData>
  <mergeCells count="2">
    <mergeCell ref="A3:F3"/>
    <mergeCell ref="A4:F4"/>
  </mergeCells>
  <pageMargins left="0.62992125984251968" right="0.19685039370078741" top="0.98425196850393704" bottom="0.23622047244094491"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22</vt:i4>
      </vt:variant>
      <vt:variant>
        <vt:lpstr>Imenovani rasponi</vt:lpstr>
      </vt:variant>
      <vt:variant>
        <vt:i4>21</vt:i4>
      </vt:variant>
    </vt:vector>
  </HeadingPairs>
  <TitlesOfParts>
    <vt:vector size="43" baseType="lpstr">
      <vt:lpstr>Opci</vt:lpstr>
      <vt:lpstr>I. ZEM</vt:lpstr>
      <vt:lpstr>II. AB</vt:lpstr>
      <vt:lpstr>III. ZID</vt:lpstr>
      <vt:lpstr>IV. IZO</vt:lpstr>
      <vt:lpstr>V. FAS</vt:lpstr>
      <vt:lpstr>VI. GIPSKARTONSKI</vt:lpstr>
      <vt:lpstr>VII. LIM</vt:lpstr>
      <vt:lpstr>VIII. STOL</vt:lpstr>
      <vt:lpstr>IX. PVC</vt:lpstr>
      <vt:lpstr>X. BRAV</vt:lpstr>
      <vt:lpstr>XI. KAM</vt:lpstr>
      <vt:lpstr>XII. SOB</vt:lpstr>
      <vt:lpstr>XIII. KER</vt:lpstr>
      <vt:lpstr>XIV.PARKETARSKI</vt:lpstr>
      <vt:lpstr>XV.KROVOPOKRIVAČKI</vt:lpstr>
      <vt:lpstr>XVI. VK INSTALACIJE</vt:lpstr>
      <vt:lpstr>XVI.DEMONTAŽA I RUŠENJE</vt:lpstr>
      <vt:lpstr>XVII.SANITARIJE</vt:lpstr>
      <vt:lpstr>XVIII.ELEKTRO</vt:lpstr>
      <vt:lpstr>XIX.GHV</vt:lpstr>
      <vt:lpstr>Rek</vt:lpstr>
      <vt:lpstr>'I. ZEM'!Podrucje_ispisa</vt:lpstr>
      <vt:lpstr>'II. AB'!Podrucje_ispisa</vt:lpstr>
      <vt:lpstr>'III. ZID'!Podrucje_ispisa</vt:lpstr>
      <vt:lpstr>'IV. IZO'!Podrucje_ispisa</vt:lpstr>
      <vt:lpstr>'IX. PVC'!Podrucje_ispisa</vt:lpstr>
      <vt:lpstr>Rek!Podrucje_ispisa</vt:lpstr>
      <vt:lpstr>'V. FAS'!Podrucje_ispisa</vt:lpstr>
      <vt:lpstr>'VI. GIPSKARTONSKI'!Podrucje_ispisa</vt:lpstr>
      <vt:lpstr>'VII. LIM'!Podrucje_ispisa</vt:lpstr>
      <vt:lpstr>'VIII. STOL'!Podrucje_ispisa</vt:lpstr>
      <vt:lpstr>'X. BRAV'!Podrucje_ispisa</vt:lpstr>
      <vt:lpstr>'XI. KAM'!Podrucje_ispisa</vt:lpstr>
      <vt:lpstr>'XII. SOB'!Podrucje_ispisa</vt:lpstr>
      <vt:lpstr>'XIII. KER'!Podrucje_ispisa</vt:lpstr>
      <vt:lpstr>XIV.PARKETARSKI!Podrucje_ispisa</vt:lpstr>
      <vt:lpstr>XIX.GHV!Podrucje_ispisa</vt:lpstr>
      <vt:lpstr>XV.KROVOPOKRIVAČKI!Podrucje_ispisa</vt:lpstr>
      <vt:lpstr>'XVI. VK INSTALACIJE'!Podrucje_ispisa</vt:lpstr>
      <vt:lpstr>'XVI.DEMONTAŽA I RUŠENJE'!Podrucje_ispisa</vt:lpstr>
      <vt:lpstr>XVII.SANITARIJE!Podrucje_ispisa</vt:lpstr>
      <vt:lpstr>XVIII.ELEKTRO!Podrucje_ispisa</vt:lpstr>
    </vt:vector>
  </TitlesOfParts>
  <Company>ArhUred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Goga</dc:creator>
  <cp:lastModifiedBy>Josip</cp:lastModifiedBy>
  <cp:lastPrinted>2020-02-28T10:00:06Z</cp:lastPrinted>
  <dcterms:created xsi:type="dcterms:W3CDTF">2005-06-17T07:57:12Z</dcterms:created>
  <dcterms:modified xsi:type="dcterms:W3CDTF">2023-06-21T10:44:21Z</dcterms:modified>
</cp:coreProperties>
</file>